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svrfile\保存\01本庁\12保_下水道\R04年度\G01各課提出\総務部\財政課\R5.2.3〆　公営企業に係る「経営比較分析表」の分析等について\公共\"/>
    </mc:Choice>
  </mc:AlternateContent>
  <workbookProtection workbookAlgorithmName="SHA-512" workbookHashValue="pBlZCAusp/BO7fTSf9uycCmztIhQzZOcBaP/7rtgjLrotAKujlZ+GamRZ1ZY3EEKZYt5iepJ4k1X4oXbRz9/6w==" workbookSaltValue="aCZsq+g/4ncTENZA+4PxJw=="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AD8" i="4" s="1"/>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10" i="4"/>
  <c r="BB8" i="4"/>
  <c r="AT8" i="4"/>
  <c r="AL8" i="4"/>
  <c r="W8" i="4"/>
  <c r="P8" i="4"/>
  <c r="I8" i="4"/>
  <c r="B8" i="4"/>
  <c r="B6" i="4"/>
</calcChain>
</file>

<file path=xl/sharedStrings.xml><?xml version="1.0" encoding="utf-8"?>
<sst xmlns="http://schemas.openxmlformats.org/spreadsheetml/2006/main" count="297" uniqueCount="116">
  <si>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</si>
  <si>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</si>
  <si>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</si>
  <si>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</si>
  <si>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</si>
  <si>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</si>
  <si>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</si>
  <si>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</si>
  <si>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</si>
  <si>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</si>
  <si>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</si>
  <si>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</si>
  <si>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</si>
  <si>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</si>
  <si>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</si>
  <si>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</si>
  <si>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</si>
  <si>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</si>
  <si>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</si>
  <si>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</si>
  <si>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</si>
  <si>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</si>
  <si>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</si>
  <si>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</si>
  <si>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</si>
  <si>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</si>
  <si>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</si>
  <si>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</si>
  <si>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</si>
  <si>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</si>
  <si>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</si>
  <si>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</si>
  <si>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</si>
  <si>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</si>
  <si>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</si>
  <si>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</si>
  <si>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</si>
  <si>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</si>
  <si>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</si>
  <si>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</si>
  <si>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</si>
  <si>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</si>
  <si>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</si>
  <si>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</si>
  <si>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</si>
  <si>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</si>
  <si>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</si>
  <si>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</si>
  <si>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</si>
  <si>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</si>
  <si>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</si>
  <si>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</si>
  <si>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</si>
  <si>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</si>
  <si>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</si>
  <si>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</si>
  <si>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</si>
  <si>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</si>
  <si>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</si>
  <si>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</si>
  <si>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</si>
  <si>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</si>
  <si>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</si>
  <si>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</si>
  <si>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</si>
  <si>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</si>
  <si>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</si>
  <si>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</si>
  <si>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</si>
  <si>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</si>
  <si>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</si>
  <si>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</si>
  <si>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</si>
  <si>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</si>
  <si>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</si>
  <si>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</si>
  <si>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</si>
  <si>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</si>
  <si>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</si>
  <si>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</si>
  <si>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</si>
  <si>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</si>
  <si>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</si>
  <si>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</si>
  <si>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</si>
  <si>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</si>
  <si>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</si>
  <si>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</si>
  <si>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</si>
  <si>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</si>
  <si>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</si>
  <si>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</si>
  <si>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</si>
  <si>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</si>
  <si>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</si>
  <si>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</si>
  <si>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浜田市</t>
  </si>
  <si>
    <t>法適用</t>
  </si>
  <si>
    <t>下水道事業</t>
  </si>
  <si>
    <t>特定環境保全公共下水道</t>
  </si>
  <si>
    <t>D2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</si>
  <si>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</si>
  <si>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</si>
  <si>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</si>
  <si>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</si>
  <si>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</si>
  <si>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</si>
  <si>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</si>
  <si>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</si>
  <si>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</si>
  <si>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</si>
  <si>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</si>
  <si>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</si>
  <si>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有形固定資産減価償却率は、類似団体に比べ、高い割合となっている。これは、資産取得から15年以上経過し、機器類が法定耐用年数に達していることが主要因であるが、減価償却により留保した資金は全て起債の償還に充てており、改修のための財源は確保できていない。
　処理施設の電気、機械設備は老朽化が進んでいるため、設備の更新需用が増加しており、今後もストックマネジメント計画に基づき施設の改築更新を行っていく必要がある。
※③管渠改善率(％)のR2年度決算数値については、入力に誤りがあったため、正しい管渠改善率は0.00％である。
　</t>
    <rPh sb="1" eb="3">
      <t>ユウケイ</t>
    </rPh>
    <rPh sb="3" eb="5">
      <t>コテイ</t>
    </rPh>
    <rPh sb="5" eb="7">
      <t>シサン</t>
    </rPh>
    <rPh sb="7" eb="9">
      <t>ゲンカ</t>
    </rPh>
    <rPh sb="9" eb="11">
      <t>ショウキャク</t>
    </rPh>
    <rPh sb="11" eb="12">
      <t>リツ</t>
    </rPh>
    <rPh sb="14" eb="16">
      <t>ルイジ</t>
    </rPh>
    <rPh sb="16" eb="18">
      <t>ダンタイ</t>
    </rPh>
    <rPh sb="19" eb="20">
      <t>クラ</t>
    </rPh>
    <rPh sb="22" eb="23">
      <t>タカ</t>
    </rPh>
    <rPh sb="24" eb="26">
      <t>ワリアイ</t>
    </rPh>
    <rPh sb="37" eb="39">
      <t>シサン</t>
    </rPh>
    <rPh sb="39" eb="41">
      <t>シュトク</t>
    </rPh>
    <rPh sb="45" eb="48">
      <t>ネンイジョウ</t>
    </rPh>
    <rPh sb="48" eb="50">
      <t>ケイカ</t>
    </rPh>
    <rPh sb="209" eb="211">
      <t>カンキョ</t>
    </rPh>
    <rPh sb="211" eb="213">
      <t>カイゼン</t>
    </rPh>
    <rPh sb="232" eb="234">
      <t>ニュウリョク</t>
    </rPh>
    <phoneticPr fontId="4"/>
  </si>
  <si>
    <t xml:space="preserve">　総収益のうち、一般会計からの繰入金が大半を占めており、基準内繰入である高資本費対策に要する経費や分流式下水道等に要する経費以外にも、いわゆる赤字補填分の基準外繰入を受け入れて経営を行っている。
  令和2年度から地方公営企業法を適用したことで把握が可能となった経営状況を、令和4年度に改定予定の経営戦略に反映し、経営の健全化と投資の効率化の取り組みを進め、将来にわたり持続可能な事業運営の構築を目指す。
</t>
    <phoneticPr fontId="4"/>
  </si>
  <si>
    <t xml:space="preserve">　本市の特定環境保全公共下水道事業は、令和2年度から地方公営企業法を適用した。
　本事業の⑧水洗化率は、国府処理区の水洗化率が低率であることから、約77％と類似団体と比べて低い水準である。有収水量も低く、⑥汚水処理原価が類似団体・全国平均を上回り、⑤経費回収率は100％を下回っているが、汚水処理の効率化を目的として集落排水の一部と統合を行ったことや、火力発電所建設工事による特殊需要の影響などにより、前年度と比べ改善されている。
　③短期的な債務に対する支払い能力を表す流動比率は、100％を大きく下回っている。大きな要因としては、必要最低限の現金しか保有しておらず、期中の資金不足は一般会計からの一時借入金で賄う資金計画となっていることがある。
　経営改善及び公共用水域の水質保全のため、接続促進を行い、使用料収入及び水洗化率の向上を早期に図ることが課題である。あわせて汚水処理費の削減に努め、健全経営を目指す必要がある。
</t>
    <rPh sb="99" eb="100">
      <t>ヒク</t>
    </rPh>
    <rPh sb="163" eb="165">
      <t>イチブ</t>
    </rPh>
    <rPh sb="359" eb="360">
      <t>オヨ</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</si>
</sst>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99.51</c:v>
                </c:pt>
                <c:pt idx="4">
                  <c:v>0.84</c:v>
                </c:pt>
              </c:numCache>
            </c:numRef>
          </c:val>
          <c:extLst>
            <c:ext xmlns:c16="http://schemas.microsoft.com/office/drawing/2014/chart" uri="{C3380CC4-5D6E-409C-BE32-E72D297353CC}">
              <c16:uniqueId val="{00000000-B127-41BC-B3D4-6FBB59BAF3A6}"/>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0.39</c:v>
                </c:pt>
                <c:pt idx="4">
                  <c:v>0.1</c:v>
                </c:pt>
              </c:numCache>
            </c:numRef>
          </c:val>
          <c:smooth val="0"/>
          <c:extLst>
            <c:ext xmlns:c16="http://schemas.microsoft.com/office/drawing/2014/chart" uri="{C3380CC4-5D6E-409C-BE32-E72D297353CC}">
              <c16:uniqueId val="{00000001-B127-41BC-B3D4-6FBB59BAF3A6}"/>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0</c:v>
                </c:pt>
                <c:pt idx="1">
                  <c:v>0</c:v>
                </c:pt>
                <c:pt idx="2">
                  <c:v>0</c:v>
                </c:pt>
                <c:pt idx="3">
                  <c:v>103.09</c:v>
                </c:pt>
                <c:pt idx="4">
                  <c:v>99.62</c:v>
                </c:pt>
              </c:numCache>
            </c:numRef>
          </c:val>
          <c:extLst>
            <c:ext xmlns:c16="http://schemas.microsoft.com/office/drawing/2014/chart" uri="{C3380CC4-5D6E-409C-BE32-E72D297353CC}">
              <c16:uniqueId val="{00000000-91A0-41B8-A06A-3841BB726911}"/>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105.78</c:v>
                </c:pt>
                <c:pt idx="4">
                  <c:v>106.09</c:v>
                </c:pt>
              </c:numCache>
            </c:numRef>
          </c:val>
          <c:smooth val="0"/>
          <c:extLst>
            <c:ext xmlns:c16="http://schemas.microsoft.com/office/drawing/2014/chart" uri="{C3380CC4-5D6E-409C-BE32-E72D297353CC}">
              <c16:uniqueId val="{00000001-91A0-41B8-A06A-3841BB726911}"/>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0</c:v>
                </c:pt>
                <c:pt idx="1">
                  <c:v>0</c:v>
                </c:pt>
                <c:pt idx="2">
                  <c:v>0</c:v>
                </c:pt>
                <c:pt idx="3">
                  <c:v>39.229999999999997</c:v>
                </c:pt>
                <c:pt idx="4">
                  <c:v>42.6</c:v>
                </c:pt>
              </c:numCache>
            </c:numRef>
          </c:val>
          <c:extLst>
            <c:ext xmlns:c16="http://schemas.microsoft.com/office/drawing/2014/chart" uri="{C3380CC4-5D6E-409C-BE32-E72D297353CC}">
              <c16:uniqueId val="{00000000-1BD7-4096-9ADA-26F26340C05E}"/>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21.36</c:v>
                </c:pt>
                <c:pt idx="4">
                  <c:v>22.79</c:v>
                </c:pt>
              </c:numCache>
            </c:numRef>
          </c:val>
          <c:smooth val="0"/>
          <c:extLst>
            <c:ext xmlns:c16="http://schemas.microsoft.com/office/drawing/2014/chart" uri="{C3380CC4-5D6E-409C-BE32-E72D297353CC}">
              <c16:uniqueId val="{00000001-1BD7-4096-9ADA-26F26340C05E}"/>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1063-4D5F-82E3-A7BA8444A3EC}"/>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0.01</c:v>
                </c:pt>
                <c:pt idx="4">
                  <c:v>0.01</c:v>
                </c:pt>
              </c:numCache>
            </c:numRef>
          </c:val>
          <c:smooth val="0"/>
          <c:extLst>
            <c:ext xmlns:c16="http://schemas.microsoft.com/office/drawing/2014/chart" uri="{C3380CC4-5D6E-409C-BE32-E72D297353CC}">
              <c16:uniqueId val="{00000001-1063-4D5F-82E3-A7BA8444A3EC}"/>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EAD7-42E5-88BD-4F12A1ACC502}"/>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63.96</c:v>
                </c:pt>
                <c:pt idx="4">
                  <c:v>69.42</c:v>
                </c:pt>
              </c:numCache>
            </c:numRef>
          </c:val>
          <c:smooth val="0"/>
          <c:extLst>
            <c:ext xmlns:c16="http://schemas.microsoft.com/office/drawing/2014/chart" uri="{C3380CC4-5D6E-409C-BE32-E72D297353CC}">
              <c16:uniqueId val="{00000001-EAD7-42E5-88BD-4F12A1ACC502}"/>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0</c:v>
                </c:pt>
                <c:pt idx="1">
                  <c:v>0</c:v>
                </c:pt>
                <c:pt idx="2">
                  <c:v>0</c:v>
                </c:pt>
                <c:pt idx="3">
                  <c:v>9.5299999999999994</c:v>
                </c:pt>
                <c:pt idx="4">
                  <c:v>17.440000000000001</c:v>
                </c:pt>
              </c:numCache>
            </c:numRef>
          </c:val>
          <c:extLst>
            <c:ext xmlns:c16="http://schemas.microsoft.com/office/drawing/2014/chart" uri="{C3380CC4-5D6E-409C-BE32-E72D297353CC}">
              <c16:uniqueId val="{00000000-9DD7-4002-BCC1-BEF8592B499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44.24</c:v>
                </c:pt>
                <c:pt idx="4">
                  <c:v>43.07</c:v>
                </c:pt>
              </c:numCache>
            </c:numRef>
          </c:val>
          <c:smooth val="0"/>
          <c:extLst>
            <c:ext xmlns:c16="http://schemas.microsoft.com/office/drawing/2014/chart" uri="{C3380CC4-5D6E-409C-BE32-E72D297353CC}">
              <c16:uniqueId val="{00000001-9DD7-4002-BCC1-BEF8592B499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0</c:v>
                </c:pt>
                <c:pt idx="1">
                  <c:v>0</c:v>
                </c:pt>
                <c:pt idx="2">
                  <c:v>0</c:v>
                </c:pt>
                <c:pt idx="3">
                  <c:v>403.54</c:v>
                </c:pt>
                <c:pt idx="4">
                  <c:v>372.42</c:v>
                </c:pt>
              </c:numCache>
            </c:numRef>
          </c:val>
          <c:extLst>
            <c:ext xmlns:c16="http://schemas.microsoft.com/office/drawing/2014/chart" uri="{C3380CC4-5D6E-409C-BE32-E72D297353CC}">
              <c16:uniqueId val="{00000000-339D-450C-9D30-BB09E7191DFA}"/>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1258.43</c:v>
                </c:pt>
                <c:pt idx="4">
                  <c:v>1163.75</c:v>
                </c:pt>
              </c:numCache>
            </c:numRef>
          </c:val>
          <c:smooth val="0"/>
          <c:extLst>
            <c:ext xmlns:c16="http://schemas.microsoft.com/office/drawing/2014/chart" uri="{C3380CC4-5D6E-409C-BE32-E72D297353CC}">
              <c16:uniqueId val="{00000001-339D-450C-9D30-BB09E7191DFA}"/>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0</c:v>
                </c:pt>
                <c:pt idx="1">
                  <c:v>0</c:v>
                </c:pt>
                <c:pt idx="2">
                  <c:v>0</c:v>
                </c:pt>
                <c:pt idx="3">
                  <c:v>58.05</c:v>
                </c:pt>
                <c:pt idx="4">
                  <c:v>71.239999999999995</c:v>
                </c:pt>
              </c:numCache>
            </c:numRef>
          </c:val>
          <c:extLst>
            <c:ext xmlns:c16="http://schemas.microsoft.com/office/drawing/2014/chart" uri="{C3380CC4-5D6E-409C-BE32-E72D297353CC}">
              <c16:uniqueId val="{00000000-A689-44B1-B17E-4CCB1ED6BE71}"/>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73.36</c:v>
                </c:pt>
                <c:pt idx="4">
                  <c:v>72.599999999999994</c:v>
                </c:pt>
              </c:numCache>
            </c:numRef>
          </c:val>
          <c:smooth val="0"/>
          <c:extLst>
            <c:ext xmlns:c16="http://schemas.microsoft.com/office/drawing/2014/chart" uri="{C3380CC4-5D6E-409C-BE32-E72D297353CC}">
              <c16:uniqueId val="{00000001-A689-44B1-B17E-4CCB1ED6BE71}"/>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0</c:v>
                </c:pt>
                <c:pt idx="1">
                  <c:v>0</c:v>
                </c:pt>
                <c:pt idx="2">
                  <c:v>0</c:v>
                </c:pt>
                <c:pt idx="3">
                  <c:v>297.19</c:v>
                </c:pt>
                <c:pt idx="4">
                  <c:v>241.83</c:v>
                </c:pt>
              </c:numCache>
            </c:numRef>
          </c:val>
          <c:extLst>
            <c:ext xmlns:c16="http://schemas.microsoft.com/office/drawing/2014/chart" uri="{C3380CC4-5D6E-409C-BE32-E72D297353CC}">
              <c16:uniqueId val="{00000000-C8DA-4B14-99FA-264911AF7212}"/>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224.88</c:v>
                </c:pt>
                <c:pt idx="4">
                  <c:v>228.64</c:v>
                </c:pt>
              </c:numCache>
            </c:numRef>
          </c:val>
          <c:smooth val="0"/>
          <c:extLst>
            <c:ext xmlns:c16="http://schemas.microsoft.com/office/drawing/2014/chart" uri="{C3380CC4-5D6E-409C-BE32-E72D297353CC}">
              <c16:uniqueId val="{00000001-C8DA-4B14-99FA-264911AF7212}"/>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0</c:v>
                </c:pt>
                <c:pt idx="1">
                  <c:v>0</c:v>
                </c:pt>
                <c:pt idx="2">
                  <c:v>0</c:v>
                </c:pt>
                <c:pt idx="3">
                  <c:v>44.51</c:v>
                </c:pt>
                <c:pt idx="4">
                  <c:v>49.06</c:v>
                </c:pt>
              </c:numCache>
            </c:numRef>
          </c:val>
          <c:extLst>
            <c:ext xmlns:c16="http://schemas.microsoft.com/office/drawing/2014/chart" uri="{C3380CC4-5D6E-409C-BE32-E72D297353CC}">
              <c16:uniqueId val="{00000000-8154-41AF-BC78-8CFCBF7F60C5}"/>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42.4</c:v>
                </c:pt>
                <c:pt idx="4">
                  <c:v>42.28</c:v>
                </c:pt>
              </c:numCache>
            </c:numRef>
          </c:val>
          <c:smooth val="0"/>
          <c:extLst>
            <c:ext xmlns:c16="http://schemas.microsoft.com/office/drawing/2014/chart" uri="{C3380CC4-5D6E-409C-BE32-E72D297353CC}">
              <c16:uniqueId val="{00000001-8154-41AF-BC78-8CFCBF7F60C5}"/>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0</c:v>
                </c:pt>
                <c:pt idx="1">
                  <c:v>0</c:v>
                </c:pt>
                <c:pt idx="2">
                  <c:v>0</c:v>
                </c:pt>
                <c:pt idx="3">
                  <c:v>74.25</c:v>
                </c:pt>
                <c:pt idx="4">
                  <c:v>76.77</c:v>
                </c:pt>
              </c:numCache>
            </c:numRef>
          </c:val>
          <c:extLst>
            <c:ext xmlns:c16="http://schemas.microsoft.com/office/drawing/2014/chart" uri="{C3380CC4-5D6E-409C-BE32-E72D297353CC}">
              <c16:uniqueId val="{00000000-C21D-4841-928B-A8600D69F35A}"/>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84.19</c:v>
                </c:pt>
                <c:pt idx="4">
                  <c:v>84.34</c:v>
                </c:pt>
              </c:numCache>
            </c:numRef>
          </c:val>
          <c:smooth val="0"/>
          <c:extLst>
            <c:ext xmlns:c16="http://schemas.microsoft.com/office/drawing/2014/chart" uri="{C3380CC4-5D6E-409C-BE32-E72D297353CC}">
              <c16:uniqueId val="{00000001-C21D-4841-928B-A8600D69F35A}"/>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【63.89】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【44.07】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【1,201.79】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【85.24】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【42.57】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【216.39】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【75.31】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【25.87】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【0.15】</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J46"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15">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15">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8" t="str">
        <f>データ!H6</f>
        <v>島根県　浜田市</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1" t="s">
        <v>1</v>
      </c>
      <c r="C7" s="51"/>
      <c r="D7" s="51"/>
      <c r="E7" s="51"/>
      <c r="F7" s="51"/>
      <c r="G7" s="51"/>
      <c r="H7" s="51"/>
      <c r="I7" s="51" t="s">
        <v>2</v>
      </c>
      <c r="J7" s="51"/>
      <c r="K7" s="51"/>
      <c r="L7" s="51"/>
      <c r="M7" s="51"/>
      <c r="N7" s="51"/>
      <c r="O7" s="51"/>
      <c r="P7" s="51" t="s">
        <v>3</v>
      </c>
      <c r="Q7" s="51"/>
      <c r="R7" s="51"/>
      <c r="S7" s="51"/>
      <c r="T7" s="51"/>
      <c r="U7" s="51"/>
      <c r="V7" s="51"/>
      <c r="W7" s="51" t="s">
        <v>4</v>
      </c>
      <c r="X7" s="51"/>
      <c r="Y7" s="51"/>
      <c r="Z7" s="51"/>
      <c r="AA7" s="51"/>
      <c r="AB7" s="51"/>
      <c r="AC7" s="51"/>
      <c r="AD7" s="51" t="s">
        <v>5</v>
      </c>
      <c r="AE7" s="51"/>
      <c r="AF7" s="51"/>
      <c r="AG7" s="51"/>
      <c r="AH7" s="51"/>
      <c r="AI7" s="51"/>
      <c r="AJ7" s="51"/>
      <c r="AK7" s="3"/>
      <c r="AL7" s="51" t="s">
        <v>6</v>
      </c>
      <c r="AM7" s="51"/>
      <c r="AN7" s="51"/>
      <c r="AO7" s="51"/>
      <c r="AP7" s="51"/>
      <c r="AQ7" s="51"/>
      <c r="AR7" s="51"/>
      <c r="AS7" s="51"/>
      <c r="AT7" s="51" t="s">
        <v>7</v>
      </c>
      <c r="AU7" s="51"/>
      <c r="AV7" s="51"/>
      <c r="AW7" s="51"/>
      <c r="AX7" s="51"/>
      <c r="AY7" s="51"/>
      <c r="AZ7" s="51"/>
      <c r="BA7" s="51"/>
      <c r="BB7" s="51" t="s">
        <v>8</v>
      </c>
      <c r="BC7" s="51"/>
      <c r="BD7" s="51"/>
      <c r="BE7" s="51"/>
      <c r="BF7" s="51"/>
      <c r="BG7" s="51"/>
      <c r="BH7" s="51"/>
      <c r="BI7" s="51"/>
      <c r="BJ7" s="3"/>
      <c r="BK7" s="3"/>
      <c r="BL7" s="69" t="s">
        <v>9</v>
      </c>
      <c r="BM7" s="70"/>
      <c r="BN7" s="70"/>
      <c r="BO7" s="70"/>
      <c r="BP7" s="70"/>
      <c r="BQ7" s="70"/>
      <c r="BR7" s="70"/>
      <c r="BS7" s="70"/>
      <c r="BT7" s="70"/>
      <c r="BU7" s="70"/>
      <c r="BV7" s="70"/>
      <c r="BW7" s="70"/>
      <c r="BX7" s="70"/>
      <c r="BY7" s="71"/>
    </row>
    <row r="8" spans="1:78" ht="18.75" customHeight="1" x14ac:dyDescent="0.15">
      <c r="A8" s="2"/>
      <c r="B8" s="65" t="str">
        <f>データ!I6</f>
        <v>法適用</v>
      </c>
      <c r="C8" s="65"/>
      <c r="D8" s="65"/>
      <c r="E8" s="65"/>
      <c r="F8" s="65"/>
      <c r="G8" s="65"/>
      <c r="H8" s="65"/>
      <c r="I8" s="65" t="str">
        <f>データ!J6</f>
        <v>下水道事業</v>
      </c>
      <c r="J8" s="65"/>
      <c r="K8" s="65"/>
      <c r="L8" s="65"/>
      <c r="M8" s="65"/>
      <c r="N8" s="65"/>
      <c r="O8" s="65"/>
      <c r="P8" s="65" t="str">
        <f>データ!K6</f>
        <v>特定環境保全公共下水道</v>
      </c>
      <c r="Q8" s="65"/>
      <c r="R8" s="65"/>
      <c r="S8" s="65"/>
      <c r="T8" s="65"/>
      <c r="U8" s="65"/>
      <c r="V8" s="65"/>
      <c r="W8" s="65" t="str">
        <f>データ!L6</f>
        <v>D2</v>
      </c>
      <c r="X8" s="65"/>
      <c r="Y8" s="65"/>
      <c r="Z8" s="65"/>
      <c r="AA8" s="65"/>
      <c r="AB8" s="65"/>
      <c r="AC8" s="65"/>
      <c r="AD8" s="66" t="str">
        <f>データ!$M$6</f>
        <v>非設置</v>
      </c>
      <c r="AE8" s="66"/>
      <c r="AF8" s="66"/>
      <c r="AG8" s="66"/>
      <c r="AH8" s="66"/>
      <c r="AI8" s="66"/>
      <c r="AJ8" s="66"/>
      <c r="AK8" s="3"/>
      <c r="AL8" s="45">
        <f>データ!S6</f>
        <v>51546</v>
      </c>
      <c r="AM8" s="45"/>
      <c r="AN8" s="45"/>
      <c r="AO8" s="45"/>
      <c r="AP8" s="45"/>
      <c r="AQ8" s="45"/>
      <c r="AR8" s="45"/>
      <c r="AS8" s="45"/>
      <c r="AT8" s="46">
        <f>データ!T6</f>
        <v>690.68</v>
      </c>
      <c r="AU8" s="46"/>
      <c r="AV8" s="46"/>
      <c r="AW8" s="46"/>
      <c r="AX8" s="46"/>
      <c r="AY8" s="46"/>
      <c r="AZ8" s="46"/>
      <c r="BA8" s="46"/>
      <c r="BB8" s="46">
        <f>データ!U6</f>
        <v>74.63</v>
      </c>
      <c r="BC8" s="46"/>
      <c r="BD8" s="46"/>
      <c r="BE8" s="46"/>
      <c r="BF8" s="46"/>
      <c r="BG8" s="46"/>
      <c r="BH8" s="46"/>
      <c r="BI8" s="46"/>
      <c r="BJ8" s="3"/>
      <c r="BK8" s="3"/>
      <c r="BL8" s="61" t="s">
        <v>10</v>
      </c>
      <c r="BM8" s="62"/>
      <c r="BN8" s="63" t="s">
        <v>11</v>
      </c>
      <c r="BO8" s="63"/>
      <c r="BP8" s="63"/>
      <c r="BQ8" s="63"/>
      <c r="BR8" s="63"/>
      <c r="BS8" s="63"/>
      <c r="BT8" s="63"/>
      <c r="BU8" s="63"/>
      <c r="BV8" s="63"/>
      <c r="BW8" s="63"/>
      <c r="BX8" s="63"/>
      <c r="BY8" s="64"/>
    </row>
    <row r="9" spans="1:78" ht="18.75" customHeight="1" x14ac:dyDescent="0.15">
      <c r="A9" s="2"/>
      <c r="B9" s="51" t="s">
        <v>12</v>
      </c>
      <c r="C9" s="51"/>
      <c r="D9" s="51"/>
      <c r="E9" s="51"/>
      <c r="F9" s="51"/>
      <c r="G9" s="51"/>
      <c r="H9" s="51"/>
      <c r="I9" s="51" t="s">
        <v>13</v>
      </c>
      <c r="J9" s="51"/>
      <c r="K9" s="51"/>
      <c r="L9" s="51"/>
      <c r="M9" s="51"/>
      <c r="N9" s="51"/>
      <c r="O9" s="51"/>
      <c r="P9" s="51" t="s">
        <v>14</v>
      </c>
      <c r="Q9" s="51"/>
      <c r="R9" s="51"/>
      <c r="S9" s="51"/>
      <c r="T9" s="51"/>
      <c r="U9" s="51"/>
      <c r="V9" s="51"/>
      <c r="W9" s="51" t="s">
        <v>15</v>
      </c>
      <c r="X9" s="51"/>
      <c r="Y9" s="51"/>
      <c r="Z9" s="51"/>
      <c r="AA9" s="51"/>
      <c r="AB9" s="51"/>
      <c r="AC9" s="51"/>
      <c r="AD9" s="51" t="s">
        <v>16</v>
      </c>
      <c r="AE9" s="51"/>
      <c r="AF9" s="51"/>
      <c r="AG9" s="51"/>
      <c r="AH9" s="51"/>
      <c r="AI9" s="51"/>
      <c r="AJ9" s="51"/>
      <c r="AK9" s="3"/>
      <c r="AL9" s="51" t="s">
        <v>17</v>
      </c>
      <c r="AM9" s="51"/>
      <c r="AN9" s="51"/>
      <c r="AO9" s="51"/>
      <c r="AP9" s="51"/>
      <c r="AQ9" s="51"/>
      <c r="AR9" s="51"/>
      <c r="AS9" s="51"/>
      <c r="AT9" s="51" t="s">
        <v>18</v>
      </c>
      <c r="AU9" s="51"/>
      <c r="AV9" s="51"/>
      <c r="AW9" s="51"/>
      <c r="AX9" s="51"/>
      <c r="AY9" s="51"/>
      <c r="AZ9" s="51"/>
      <c r="BA9" s="51"/>
      <c r="BB9" s="51" t="s">
        <v>19</v>
      </c>
      <c r="BC9" s="51"/>
      <c r="BD9" s="51"/>
      <c r="BE9" s="51"/>
      <c r="BF9" s="51"/>
      <c r="BG9" s="51"/>
      <c r="BH9" s="51"/>
      <c r="BI9" s="51"/>
      <c r="BJ9" s="3"/>
      <c r="BK9" s="3"/>
      <c r="BL9" s="52" t="s">
        <v>20</v>
      </c>
      <c r="BM9" s="53"/>
      <c r="BN9" s="54" t="s">
        <v>21</v>
      </c>
      <c r="BO9" s="54"/>
      <c r="BP9" s="54"/>
      <c r="BQ9" s="54"/>
      <c r="BR9" s="54"/>
      <c r="BS9" s="54"/>
      <c r="BT9" s="54"/>
      <c r="BU9" s="54"/>
      <c r="BV9" s="54"/>
      <c r="BW9" s="54"/>
      <c r="BX9" s="54"/>
      <c r="BY9" s="55"/>
    </row>
    <row r="10" spans="1:78" ht="18.75" customHeight="1" x14ac:dyDescent="0.15">
      <c r="A10" s="2"/>
      <c r="B10" s="46" t="str">
        <f>データ!N6</f>
        <v>-</v>
      </c>
      <c r="C10" s="46"/>
      <c r="D10" s="46"/>
      <c r="E10" s="46"/>
      <c r="F10" s="46"/>
      <c r="G10" s="46"/>
      <c r="H10" s="46"/>
      <c r="I10" s="46">
        <f>データ!O6</f>
        <v>49.89</v>
      </c>
      <c r="J10" s="46"/>
      <c r="K10" s="46"/>
      <c r="L10" s="46"/>
      <c r="M10" s="46"/>
      <c r="N10" s="46"/>
      <c r="O10" s="46"/>
      <c r="P10" s="46">
        <f>データ!P6</f>
        <v>13.43</v>
      </c>
      <c r="Q10" s="46"/>
      <c r="R10" s="46"/>
      <c r="S10" s="46"/>
      <c r="T10" s="46"/>
      <c r="U10" s="46"/>
      <c r="V10" s="46"/>
      <c r="W10" s="46">
        <f>データ!Q6</f>
        <v>100</v>
      </c>
      <c r="X10" s="46"/>
      <c r="Y10" s="46"/>
      <c r="Z10" s="46"/>
      <c r="AA10" s="46"/>
      <c r="AB10" s="46"/>
      <c r="AC10" s="46"/>
      <c r="AD10" s="45">
        <f>データ!R6</f>
        <v>3025</v>
      </c>
      <c r="AE10" s="45"/>
      <c r="AF10" s="45"/>
      <c r="AG10" s="45"/>
      <c r="AH10" s="45"/>
      <c r="AI10" s="45"/>
      <c r="AJ10" s="45"/>
      <c r="AK10" s="2"/>
      <c r="AL10" s="45">
        <f>データ!V6</f>
        <v>6857</v>
      </c>
      <c r="AM10" s="45"/>
      <c r="AN10" s="45"/>
      <c r="AO10" s="45"/>
      <c r="AP10" s="45"/>
      <c r="AQ10" s="45"/>
      <c r="AR10" s="45"/>
      <c r="AS10" s="45"/>
      <c r="AT10" s="46">
        <f>データ!W6</f>
        <v>2.44</v>
      </c>
      <c r="AU10" s="46"/>
      <c r="AV10" s="46"/>
      <c r="AW10" s="46"/>
      <c r="AX10" s="46"/>
      <c r="AY10" s="46"/>
      <c r="AZ10" s="46"/>
      <c r="BA10" s="46"/>
      <c r="BB10" s="46">
        <f>データ!X6</f>
        <v>2810.25</v>
      </c>
      <c r="BC10" s="46"/>
      <c r="BD10" s="46"/>
      <c r="BE10" s="46"/>
      <c r="BF10" s="46"/>
      <c r="BG10" s="46"/>
      <c r="BH10" s="46"/>
      <c r="BI10" s="46"/>
      <c r="BJ10" s="2"/>
      <c r="BK10" s="2"/>
      <c r="BL10" s="47" t="s">
        <v>22</v>
      </c>
      <c r="BM10" s="48"/>
      <c r="BN10" s="49" t="s">
        <v>23</v>
      </c>
      <c r="BO10" s="49"/>
      <c r="BP10" s="49"/>
      <c r="BQ10" s="49"/>
      <c r="BR10" s="49"/>
      <c r="BS10" s="49"/>
      <c r="BT10" s="49"/>
      <c r="BU10" s="49"/>
      <c r="BV10" s="49"/>
      <c r="BW10" s="49"/>
      <c r="BX10" s="49"/>
      <c r="BY10" s="50"/>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115</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113</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114</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【105.35】</v>
      </c>
      <c r="F85" s="12" t="str">
        <f>データ!AT6</f>
        <v>【63.89】</v>
      </c>
      <c r="G85" s="12" t="str">
        <f>データ!BE6</f>
        <v>【44.07】</v>
      </c>
      <c r="H85" s="12" t="str">
        <f>データ!BP6</f>
        <v>【1,201.79】</v>
      </c>
      <c r="I85" s="12" t="str">
        <f>データ!CA6</f>
        <v>【75.31】</v>
      </c>
      <c r="J85" s="12" t="str">
        <f>データ!CL6</f>
        <v>【216.39】</v>
      </c>
      <c r="K85" s="12" t="str">
        <f>データ!CW6</f>
        <v>【42.57】</v>
      </c>
      <c r="L85" s="12" t="str">
        <f>データ!DH6</f>
        <v>【85.24】</v>
      </c>
      <c r="M85" s="12" t="str">
        <f>データ!DS6</f>
        <v>【25.87】</v>
      </c>
      <c r="N85" s="12" t="str">
        <f>データ!ED6</f>
        <v>【0.01】</v>
      </c>
      <c r="O85" s="12" t="str">
        <f>データ!EO6</f>
        <v>【0.15】</v>
      </c>
    </row>
  </sheetData>
  <sheetProtection algorithmName="SHA-512" hashValue="D70pz9mHY88FvPXCVTfF6TsFdilA6oxPSRoVx7pisUXwPjNbk63nBCr6KTngZw45/PurPpOhifJhnJs3gZ1mVw==" saltValue="3NRBiuGcm/Jsn5TmRk0lbA=="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2021</v>
      </c>
      <c r="C6" s="19">
        <f t="shared" ref="C6:X6" si="3">C7</f>
        <v>322024</v>
      </c>
      <c r="D6" s="19">
        <f t="shared" si="3"/>
        <v>46</v>
      </c>
      <c r="E6" s="19">
        <f t="shared" si="3"/>
        <v>17</v>
      </c>
      <c r="F6" s="19">
        <f t="shared" si="3"/>
        <v>4</v>
      </c>
      <c r="G6" s="19">
        <f t="shared" si="3"/>
        <v>0</v>
      </c>
      <c r="H6" s="19" t="str">
        <f t="shared" si="3"/>
        <v>島根県　浜田市</v>
      </c>
      <c r="I6" s="19" t="str">
        <f t="shared" si="3"/>
        <v>法適用</v>
      </c>
      <c r="J6" s="19" t="str">
        <f t="shared" si="3"/>
        <v>下水道事業</v>
      </c>
      <c r="K6" s="19" t="str">
        <f t="shared" si="3"/>
        <v>特定環境保全公共下水道</v>
      </c>
      <c r="L6" s="19" t="str">
        <f t="shared" si="3"/>
        <v>D2</v>
      </c>
      <c r="M6" s="19" t="str">
        <f t="shared" si="3"/>
        <v>非設置</v>
      </c>
      <c r="N6" s="20" t="str">
        <f t="shared" si="3"/>
        <v>-</v>
      </c>
      <c r="O6" s="20">
        <f t="shared" si="3"/>
        <v>49.89</v>
      </c>
      <c r="P6" s="20">
        <f t="shared" si="3"/>
        <v>13.43</v>
      </c>
      <c r="Q6" s="20">
        <f t="shared" si="3"/>
        <v>100</v>
      </c>
      <c r="R6" s="20">
        <f t="shared" si="3"/>
        <v>3025</v>
      </c>
      <c r="S6" s="20">
        <f t="shared" si="3"/>
        <v>51546</v>
      </c>
      <c r="T6" s="20">
        <f t="shared" si="3"/>
        <v>690.68</v>
      </c>
      <c r="U6" s="20">
        <f t="shared" si="3"/>
        <v>74.63</v>
      </c>
      <c r="V6" s="20">
        <f t="shared" si="3"/>
        <v>6857</v>
      </c>
      <c r="W6" s="20">
        <f t="shared" si="3"/>
        <v>2.44</v>
      </c>
      <c r="X6" s="20">
        <f t="shared" si="3"/>
        <v>2810.25</v>
      </c>
      <c r="Y6" s="21" t="str">
        <f>IF(Y7="",NA(),Y7)</f>
        <v>-</v>
      </c>
      <c r="Z6" s="21" t="str">
        <f t="shared" ref="Z6:AH6" si="4">IF(Z7="",NA(),Z7)</f>
        <v>-</v>
      </c>
      <c r="AA6" s="21" t="str">
        <f t="shared" si="4"/>
        <v>-</v>
      </c>
      <c r="AB6" s="21">
        <f t="shared" si="4"/>
        <v>103.09</v>
      </c>
      <c r="AC6" s="21">
        <f t="shared" si="4"/>
        <v>99.62</v>
      </c>
      <c r="AD6" s="21" t="str">
        <f t="shared" si="4"/>
        <v>-</v>
      </c>
      <c r="AE6" s="21" t="str">
        <f t="shared" si="4"/>
        <v>-</v>
      </c>
      <c r="AF6" s="21" t="str">
        <f t="shared" si="4"/>
        <v>-</v>
      </c>
      <c r="AG6" s="21">
        <f t="shared" si="4"/>
        <v>105.78</v>
      </c>
      <c r="AH6" s="21">
        <f t="shared" si="4"/>
        <v>106.09</v>
      </c>
      <c r="AI6" s="20" t="str">
        <f>IF(AI7="","",IF(AI7="-","【-】","【"&amp;SUBSTITUTE(TEXT(AI7,"#,##0.00"),"-","△")&amp;"】"))</f>
        <v>【105.35】</v>
      </c>
      <c r="AJ6" s="21" t="str">
        <f>IF(AJ7="",NA(),AJ7)</f>
        <v>-</v>
      </c>
      <c r="AK6" s="21" t="str">
        <f t="shared" ref="AK6:AS6" si="5">IF(AK7="",NA(),AK7)</f>
        <v>-</v>
      </c>
      <c r="AL6" s="21" t="str">
        <f t="shared" si="5"/>
        <v>-</v>
      </c>
      <c r="AM6" s="20">
        <f t="shared" si="5"/>
        <v>0</v>
      </c>
      <c r="AN6" s="20">
        <f t="shared" si="5"/>
        <v>0</v>
      </c>
      <c r="AO6" s="21" t="str">
        <f t="shared" si="5"/>
        <v>-</v>
      </c>
      <c r="AP6" s="21" t="str">
        <f t="shared" si="5"/>
        <v>-</v>
      </c>
      <c r="AQ6" s="21" t="str">
        <f t="shared" si="5"/>
        <v>-</v>
      </c>
      <c r="AR6" s="21">
        <f t="shared" si="5"/>
        <v>63.96</v>
      </c>
      <c r="AS6" s="21">
        <f t="shared" si="5"/>
        <v>69.42</v>
      </c>
      <c r="AT6" s="20" t="str">
        <f>IF(AT7="","",IF(AT7="-","【-】","【"&amp;SUBSTITUTE(TEXT(AT7,"#,##0.00"),"-","△")&amp;"】"))</f>
        <v>【63.89】</v>
      </c>
      <c r="AU6" s="21" t="str">
        <f>IF(AU7="",NA(),AU7)</f>
        <v>-</v>
      </c>
      <c r="AV6" s="21" t="str">
        <f t="shared" ref="AV6:BD6" si="6">IF(AV7="",NA(),AV7)</f>
        <v>-</v>
      </c>
      <c r="AW6" s="21" t="str">
        <f t="shared" si="6"/>
        <v>-</v>
      </c>
      <c r="AX6" s="21">
        <f t="shared" si="6"/>
        <v>9.5299999999999994</v>
      </c>
      <c r="AY6" s="21">
        <f t="shared" si="6"/>
        <v>17.440000000000001</v>
      </c>
      <c r="AZ6" s="21" t="str">
        <f t="shared" si="6"/>
        <v>-</v>
      </c>
      <c r="BA6" s="21" t="str">
        <f t="shared" si="6"/>
        <v>-</v>
      </c>
      <c r="BB6" s="21" t="str">
        <f t="shared" si="6"/>
        <v>-</v>
      </c>
      <c r="BC6" s="21">
        <f t="shared" si="6"/>
        <v>44.24</v>
      </c>
      <c r="BD6" s="21">
        <f t="shared" si="6"/>
        <v>43.07</v>
      </c>
      <c r="BE6" s="20" t="str">
        <f>IF(BE7="","",IF(BE7="-","【-】","【"&amp;SUBSTITUTE(TEXT(BE7,"#,##0.00"),"-","△")&amp;"】"))</f>
        <v>【44.07】</v>
      </c>
      <c r="BF6" s="21" t="str">
        <f>IF(BF7="",NA(),BF7)</f>
        <v>-</v>
      </c>
      <c r="BG6" s="21" t="str">
        <f t="shared" ref="BG6:BO6" si="7">IF(BG7="",NA(),BG7)</f>
        <v>-</v>
      </c>
      <c r="BH6" s="21" t="str">
        <f t="shared" si="7"/>
        <v>-</v>
      </c>
      <c r="BI6" s="21">
        <f t="shared" si="7"/>
        <v>403.54</v>
      </c>
      <c r="BJ6" s="21">
        <f t="shared" si="7"/>
        <v>372.42</v>
      </c>
      <c r="BK6" s="21" t="str">
        <f t="shared" si="7"/>
        <v>-</v>
      </c>
      <c r="BL6" s="21" t="str">
        <f t="shared" si="7"/>
        <v>-</v>
      </c>
      <c r="BM6" s="21" t="str">
        <f t="shared" si="7"/>
        <v>-</v>
      </c>
      <c r="BN6" s="21">
        <f t="shared" si="7"/>
        <v>1258.43</v>
      </c>
      <c r="BO6" s="21">
        <f t="shared" si="7"/>
        <v>1163.75</v>
      </c>
      <c r="BP6" s="20" t="str">
        <f>IF(BP7="","",IF(BP7="-","【-】","【"&amp;SUBSTITUTE(TEXT(BP7,"#,##0.00"),"-","△")&amp;"】"))</f>
        <v>【1,201.79】</v>
      </c>
      <c r="BQ6" s="21" t="str">
        <f>IF(BQ7="",NA(),BQ7)</f>
        <v>-</v>
      </c>
      <c r="BR6" s="21" t="str">
        <f t="shared" ref="BR6:BZ6" si="8">IF(BR7="",NA(),BR7)</f>
        <v>-</v>
      </c>
      <c r="BS6" s="21" t="str">
        <f t="shared" si="8"/>
        <v>-</v>
      </c>
      <c r="BT6" s="21">
        <f t="shared" si="8"/>
        <v>58.05</v>
      </c>
      <c r="BU6" s="21">
        <f t="shared" si="8"/>
        <v>71.239999999999995</v>
      </c>
      <c r="BV6" s="21" t="str">
        <f t="shared" si="8"/>
        <v>-</v>
      </c>
      <c r="BW6" s="21" t="str">
        <f t="shared" si="8"/>
        <v>-</v>
      </c>
      <c r="BX6" s="21" t="str">
        <f t="shared" si="8"/>
        <v>-</v>
      </c>
      <c r="BY6" s="21">
        <f t="shared" si="8"/>
        <v>73.36</v>
      </c>
      <c r="BZ6" s="21">
        <f t="shared" si="8"/>
        <v>72.599999999999994</v>
      </c>
      <c r="CA6" s="20" t="str">
        <f>IF(CA7="","",IF(CA7="-","【-】","【"&amp;SUBSTITUTE(TEXT(CA7,"#,##0.00"),"-","△")&amp;"】"))</f>
        <v>【75.31】</v>
      </c>
      <c r="CB6" s="21" t="str">
        <f>IF(CB7="",NA(),CB7)</f>
        <v>-</v>
      </c>
      <c r="CC6" s="21" t="str">
        <f t="shared" ref="CC6:CK6" si="9">IF(CC7="",NA(),CC7)</f>
        <v>-</v>
      </c>
      <c r="CD6" s="21" t="str">
        <f t="shared" si="9"/>
        <v>-</v>
      </c>
      <c r="CE6" s="21">
        <f t="shared" si="9"/>
        <v>297.19</v>
      </c>
      <c r="CF6" s="21">
        <f t="shared" si="9"/>
        <v>241.83</v>
      </c>
      <c r="CG6" s="21" t="str">
        <f t="shared" si="9"/>
        <v>-</v>
      </c>
      <c r="CH6" s="21" t="str">
        <f t="shared" si="9"/>
        <v>-</v>
      </c>
      <c r="CI6" s="21" t="str">
        <f t="shared" si="9"/>
        <v>-</v>
      </c>
      <c r="CJ6" s="21">
        <f t="shared" si="9"/>
        <v>224.88</v>
      </c>
      <c r="CK6" s="21">
        <f t="shared" si="9"/>
        <v>228.64</v>
      </c>
      <c r="CL6" s="20" t="str">
        <f>IF(CL7="","",IF(CL7="-","【-】","【"&amp;SUBSTITUTE(TEXT(CL7,"#,##0.00"),"-","△")&amp;"】"))</f>
        <v>【216.39】</v>
      </c>
      <c r="CM6" s="21" t="str">
        <f>IF(CM7="",NA(),CM7)</f>
        <v>-</v>
      </c>
      <c r="CN6" s="21" t="str">
        <f t="shared" ref="CN6:CV6" si="10">IF(CN7="",NA(),CN7)</f>
        <v>-</v>
      </c>
      <c r="CO6" s="21" t="str">
        <f t="shared" si="10"/>
        <v>-</v>
      </c>
      <c r="CP6" s="21">
        <f t="shared" si="10"/>
        <v>44.51</v>
      </c>
      <c r="CQ6" s="21">
        <f t="shared" si="10"/>
        <v>49.06</v>
      </c>
      <c r="CR6" s="21" t="str">
        <f t="shared" si="10"/>
        <v>-</v>
      </c>
      <c r="CS6" s="21" t="str">
        <f t="shared" si="10"/>
        <v>-</v>
      </c>
      <c r="CT6" s="21" t="str">
        <f t="shared" si="10"/>
        <v>-</v>
      </c>
      <c r="CU6" s="21">
        <f t="shared" si="10"/>
        <v>42.4</v>
      </c>
      <c r="CV6" s="21">
        <f t="shared" si="10"/>
        <v>42.28</v>
      </c>
      <c r="CW6" s="20" t="str">
        <f>IF(CW7="","",IF(CW7="-","【-】","【"&amp;SUBSTITUTE(TEXT(CW7,"#,##0.00"),"-","△")&amp;"】"))</f>
        <v>【42.57】</v>
      </c>
      <c r="CX6" s="21" t="str">
        <f>IF(CX7="",NA(),CX7)</f>
        <v>-</v>
      </c>
      <c r="CY6" s="21" t="str">
        <f t="shared" ref="CY6:DG6" si="11">IF(CY7="",NA(),CY7)</f>
        <v>-</v>
      </c>
      <c r="CZ6" s="21" t="str">
        <f t="shared" si="11"/>
        <v>-</v>
      </c>
      <c r="DA6" s="21">
        <f t="shared" si="11"/>
        <v>74.25</v>
      </c>
      <c r="DB6" s="21">
        <f t="shared" si="11"/>
        <v>76.77</v>
      </c>
      <c r="DC6" s="21" t="str">
        <f t="shared" si="11"/>
        <v>-</v>
      </c>
      <c r="DD6" s="21" t="str">
        <f t="shared" si="11"/>
        <v>-</v>
      </c>
      <c r="DE6" s="21" t="str">
        <f t="shared" si="11"/>
        <v>-</v>
      </c>
      <c r="DF6" s="21">
        <f t="shared" si="11"/>
        <v>84.19</v>
      </c>
      <c r="DG6" s="21">
        <f t="shared" si="11"/>
        <v>84.34</v>
      </c>
      <c r="DH6" s="20" t="str">
        <f>IF(DH7="","",IF(DH7="-","【-】","【"&amp;SUBSTITUTE(TEXT(DH7,"#,##0.00"),"-","△")&amp;"】"))</f>
        <v>【85.24】</v>
      </c>
      <c r="DI6" s="21" t="str">
        <f>IF(DI7="",NA(),DI7)</f>
        <v>-</v>
      </c>
      <c r="DJ6" s="21" t="str">
        <f t="shared" ref="DJ6:DR6" si="12">IF(DJ7="",NA(),DJ7)</f>
        <v>-</v>
      </c>
      <c r="DK6" s="21" t="str">
        <f t="shared" si="12"/>
        <v>-</v>
      </c>
      <c r="DL6" s="21">
        <f t="shared" si="12"/>
        <v>39.229999999999997</v>
      </c>
      <c r="DM6" s="21">
        <f t="shared" si="12"/>
        <v>42.6</v>
      </c>
      <c r="DN6" s="21" t="str">
        <f t="shared" si="12"/>
        <v>-</v>
      </c>
      <c r="DO6" s="21" t="str">
        <f t="shared" si="12"/>
        <v>-</v>
      </c>
      <c r="DP6" s="21" t="str">
        <f t="shared" si="12"/>
        <v>-</v>
      </c>
      <c r="DQ6" s="21">
        <f t="shared" si="12"/>
        <v>21.36</v>
      </c>
      <c r="DR6" s="21">
        <f t="shared" si="12"/>
        <v>22.79</v>
      </c>
      <c r="DS6" s="20" t="str">
        <f>IF(DS7="","",IF(DS7="-","【-】","【"&amp;SUBSTITUTE(TEXT(DS7,"#,##0.00"),"-","△")&amp;"】"))</f>
        <v>【25.87】</v>
      </c>
      <c r="DT6" s="21" t="str">
        <f>IF(DT7="",NA(),DT7)</f>
        <v>-</v>
      </c>
      <c r="DU6" s="21" t="str">
        <f t="shared" ref="DU6:EC6" si="13">IF(DU7="",NA(),DU7)</f>
        <v>-</v>
      </c>
      <c r="DV6" s="21" t="str">
        <f t="shared" si="13"/>
        <v>-</v>
      </c>
      <c r="DW6" s="20">
        <f t="shared" si="13"/>
        <v>0</v>
      </c>
      <c r="DX6" s="20">
        <f t="shared" si="13"/>
        <v>0</v>
      </c>
      <c r="DY6" s="21" t="str">
        <f t="shared" si="13"/>
        <v>-</v>
      </c>
      <c r="DZ6" s="21" t="str">
        <f t="shared" si="13"/>
        <v>-</v>
      </c>
      <c r="EA6" s="21" t="str">
        <f t="shared" si="13"/>
        <v>-</v>
      </c>
      <c r="EB6" s="21">
        <f t="shared" si="13"/>
        <v>0.01</v>
      </c>
      <c r="EC6" s="21">
        <f t="shared" si="13"/>
        <v>0.01</v>
      </c>
      <c r="ED6" s="20" t="str">
        <f>IF(ED7="","",IF(ED7="-","【-】","【"&amp;SUBSTITUTE(TEXT(ED7,"#,##0.00"),"-","△")&amp;"】"))</f>
        <v>【0.01】</v>
      </c>
      <c r="EE6" s="21" t="str">
        <f>IF(EE7="",NA(),EE7)</f>
        <v>-</v>
      </c>
      <c r="EF6" s="21" t="str">
        <f t="shared" ref="EF6:EN6" si="14">IF(EF7="",NA(),EF7)</f>
        <v>-</v>
      </c>
      <c r="EG6" s="21" t="str">
        <f t="shared" si="14"/>
        <v>-</v>
      </c>
      <c r="EH6" s="21">
        <f t="shared" si="14"/>
        <v>99.51</v>
      </c>
      <c r="EI6" s="21">
        <f t="shared" si="14"/>
        <v>0.84</v>
      </c>
      <c r="EJ6" s="21" t="str">
        <f t="shared" si="14"/>
        <v>-</v>
      </c>
      <c r="EK6" s="21" t="str">
        <f t="shared" si="14"/>
        <v>-</v>
      </c>
      <c r="EL6" s="21" t="str">
        <f t="shared" si="14"/>
        <v>-</v>
      </c>
      <c r="EM6" s="21">
        <f t="shared" si="14"/>
        <v>0.39</v>
      </c>
      <c r="EN6" s="21">
        <f t="shared" si="14"/>
        <v>0.1</v>
      </c>
      <c r="EO6" s="20" t="str">
        <f>IF(EO7="","",IF(EO7="-","【-】","【"&amp;SUBSTITUTE(TEXT(EO7,"#,##0.00"),"-","△")&amp;"】"))</f>
        <v>【0.15】</v>
      </c>
    </row>
    <row r="7" spans="1:148" s="22" customFormat="1" x14ac:dyDescent="0.15">
      <c r="A7" s="14"/>
      <c r="B7" s="23">
        <v>2021</v>
      </c>
      <c r="C7" s="23">
        <v>322024</v>
      </c>
      <c r="D7" s="23">
        <v>46</v>
      </c>
      <c r="E7" s="23">
        <v>17</v>
      </c>
      <c r="F7" s="23">
        <v>4</v>
      </c>
      <c r="G7" s="23">
        <v>0</v>
      </c>
      <c r="H7" s="23" t="s">
        <v>96</v>
      </c>
      <c r="I7" s="23" t="s">
        <v>97</v>
      </c>
      <c r="J7" s="23" t="s">
        <v>98</v>
      </c>
      <c r="K7" s="23" t="s">
        <v>99</v>
      </c>
      <c r="L7" s="23" t="s">
        <v>100</v>
      </c>
      <c r="M7" s="23" t="s">
        <v>101</v>
      </c>
      <c r="N7" s="24" t="s">
        <v>102</v>
      </c>
      <c r="O7" s="24">
        <v>49.89</v>
      </c>
      <c r="P7" s="24">
        <v>13.43</v>
      </c>
      <c r="Q7" s="24">
        <v>100</v>
      </c>
      <c r="R7" s="24">
        <v>3025</v>
      </c>
      <c r="S7" s="24">
        <v>51546</v>
      </c>
      <c r="T7" s="24">
        <v>690.68</v>
      </c>
      <c r="U7" s="24">
        <v>74.63</v>
      </c>
      <c r="V7" s="24">
        <v>6857</v>
      </c>
      <c r="W7" s="24">
        <v>2.44</v>
      </c>
      <c r="X7" s="24">
        <v>2810.25</v>
      </c>
      <c r="Y7" s="24" t="s">
        <v>102</v>
      </c>
      <c r="Z7" s="24" t="s">
        <v>102</v>
      </c>
      <c r="AA7" s="24" t="s">
        <v>102</v>
      </c>
      <c r="AB7" s="24">
        <v>103.09</v>
      </c>
      <c r="AC7" s="24">
        <v>99.62</v>
      </c>
      <c r="AD7" s="24" t="s">
        <v>102</v>
      </c>
      <c r="AE7" s="24" t="s">
        <v>102</v>
      </c>
      <c r="AF7" s="24" t="s">
        <v>102</v>
      </c>
      <c r="AG7" s="24">
        <v>105.78</v>
      </c>
      <c r="AH7" s="24">
        <v>106.09</v>
      </c>
      <c r="AI7" s="24">
        <v>105.35</v>
      </c>
      <c r="AJ7" s="24" t="s">
        <v>102</v>
      </c>
      <c r="AK7" s="24" t="s">
        <v>102</v>
      </c>
      <c r="AL7" s="24" t="s">
        <v>102</v>
      </c>
      <c r="AM7" s="24">
        <v>0</v>
      </c>
      <c r="AN7" s="24">
        <v>0</v>
      </c>
      <c r="AO7" s="24" t="s">
        <v>102</v>
      </c>
      <c r="AP7" s="24" t="s">
        <v>102</v>
      </c>
      <c r="AQ7" s="24" t="s">
        <v>102</v>
      </c>
      <c r="AR7" s="24">
        <v>63.96</v>
      </c>
      <c r="AS7" s="24">
        <v>69.42</v>
      </c>
      <c r="AT7" s="24">
        <v>63.89</v>
      </c>
      <c r="AU7" s="24" t="s">
        <v>102</v>
      </c>
      <c r="AV7" s="24" t="s">
        <v>102</v>
      </c>
      <c r="AW7" s="24" t="s">
        <v>102</v>
      </c>
      <c r="AX7" s="24">
        <v>9.5299999999999994</v>
      </c>
      <c r="AY7" s="24">
        <v>17.440000000000001</v>
      </c>
      <c r="AZ7" s="24" t="s">
        <v>102</v>
      </c>
      <c r="BA7" s="24" t="s">
        <v>102</v>
      </c>
      <c r="BB7" s="24" t="s">
        <v>102</v>
      </c>
      <c r="BC7" s="24">
        <v>44.24</v>
      </c>
      <c r="BD7" s="24">
        <v>43.07</v>
      </c>
      <c r="BE7" s="24">
        <v>44.07</v>
      </c>
      <c r="BF7" s="24" t="s">
        <v>102</v>
      </c>
      <c r="BG7" s="24" t="s">
        <v>102</v>
      </c>
      <c r="BH7" s="24" t="s">
        <v>102</v>
      </c>
      <c r="BI7" s="24">
        <v>403.54</v>
      </c>
      <c r="BJ7" s="24">
        <v>372.42</v>
      </c>
      <c r="BK7" s="24" t="s">
        <v>102</v>
      </c>
      <c r="BL7" s="24" t="s">
        <v>102</v>
      </c>
      <c r="BM7" s="24" t="s">
        <v>102</v>
      </c>
      <c r="BN7" s="24">
        <v>1258.43</v>
      </c>
      <c r="BO7" s="24">
        <v>1163.75</v>
      </c>
      <c r="BP7" s="24">
        <v>1201.79</v>
      </c>
      <c r="BQ7" s="24" t="s">
        <v>102</v>
      </c>
      <c r="BR7" s="24" t="s">
        <v>102</v>
      </c>
      <c r="BS7" s="24" t="s">
        <v>102</v>
      </c>
      <c r="BT7" s="24">
        <v>58.05</v>
      </c>
      <c r="BU7" s="24">
        <v>71.239999999999995</v>
      </c>
      <c r="BV7" s="24" t="s">
        <v>102</v>
      </c>
      <c r="BW7" s="24" t="s">
        <v>102</v>
      </c>
      <c r="BX7" s="24" t="s">
        <v>102</v>
      </c>
      <c r="BY7" s="24">
        <v>73.36</v>
      </c>
      <c r="BZ7" s="24">
        <v>72.599999999999994</v>
      </c>
      <c r="CA7" s="24">
        <v>75.31</v>
      </c>
      <c r="CB7" s="24" t="s">
        <v>102</v>
      </c>
      <c r="CC7" s="24" t="s">
        <v>102</v>
      </c>
      <c r="CD7" s="24" t="s">
        <v>102</v>
      </c>
      <c r="CE7" s="24">
        <v>297.19</v>
      </c>
      <c r="CF7" s="24">
        <v>241.83</v>
      </c>
      <c r="CG7" s="24" t="s">
        <v>102</v>
      </c>
      <c r="CH7" s="24" t="s">
        <v>102</v>
      </c>
      <c r="CI7" s="24" t="s">
        <v>102</v>
      </c>
      <c r="CJ7" s="24">
        <v>224.88</v>
      </c>
      <c r="CK7" s="24">
        <v>228.64</v>
      </c>
      <c r="CL7" s="24">
        <v>216.39</v>
      </c>
      <c r="CM7" s="24" t="s">
        <v>102</v>
      </c>
      <c r="CN7" s="24" t="s">
        <v>102</v>
      </c>
      <c r="CO7" s="24" t="s">
        <v>102</v>
      </c>
      <c r="CP7" s="24">
        <v>44.51</v>
      </c>
      <c r="CQ7" s="24">
        <v>49.06</v>
      </c>
      <c r="CR7" s="24" t="s">
        <v>102</v>
      </c>
      <c r="CS7" s="24" t="s">
        <v>102</v>
      </c>
      <c r="CT7" s="24" t="s">
        <v>102</v>
      </c>
      <c r="CU7" s="24">
        <v>42.4</v>
      </c>
      <c r="CV7" s="24">
        <v>42.28</v>
      </c>
      <c r="CW7" s="24">
        <v>42.57</v>
      </c>
      <c r="CX7" s="24" t="s">
        <v>102</v>
      </c>
      <c r="CY7" s="24" t="s">
        <v>102</v>
      </c>
      <c r="CZ7" s="24" t="s">
        <v>102</v>
      </c>
      <c r="DA7" s="24">
        <v>74.25</v>
      </c>
      <c r="DB7" s="24">
        <v>76.77</v>
      </c>
      <c r="DC7" s="24" t="s">
        <v>102</v>
      </c>
      <c r="DD7" s="24" t="s">
        <v>102</v>
      </c>
      <c r="DE7" s="24" t="s">
        <v>102</v>
      </c>
      <c r="DF7" s="24">
        <v>84.19</v>
      </c>
      <c r="DG7" s="24">
        <v>84.34</v>
      </c>
      <c r="DH7" s="24">
        <v>85.24</v>
      </c>
      <c r="DI7" s="24" t="s">
        <v>102</v>
      </c>
      <c r="DJ7" s="24" t="s">
        <v>102</v>
      </c>
      <c r="DK7" s="24" t="s">
        <v>102</v>
      </c>
      <c r="DL7" s="24">
        <v>39.229999999999997</v>
      </c>
      <c r="DM7" s="24">
        <v>42.6</v>
      </c>
      <c r="DN7" s="24" t="s">
        <v>102</v>
      </c>
      <c r="DO7" s="24" t="s">
        <v>102</v>
      </c>
      <c r="DP7" s="24" t="s">
        <v>102</v>
      </c>
      <c r="DQ7" s="24">
        <v>21.36</v>
      </c>
      <c r="DR7" s="24">
        <v>22.79</v>
      </c>
      <c r="DS7" s="24">
        <v>25.87</v>
      </c>
      <c r="DT7" s="24" t="s">
        <v>102</v>
      </c>
      <c r="DU7" s="24" t="s">
        <v>102</v>
      </c>
      <c r="DV7" s="24" t="s">
        <v>102</v>
      </c>
      <c r="DW7" s="24">
        <v>0</v>
      </c>
      <c r="DX7" s="24">
        <v>0</v>
      </c>
      <c r="DY7" s="24" t="s">
        <v>102</v>
      </c>
      <c r="DZ7" s="24" t="s">
        <v>102</v>
      </c>
      <c r="EA7" s="24" t="s">
        <v>102</v>
      </c>
      <c r="EB7" s="24">
        <v>0.01</v>
      </c>
      <c r="EC7" s="24">
        <v>0.01</v>
      </c>
      <c r="ED7" s="24">
        <v>0.01</v>
      </c>
      <c r="EE7" s="24" t="s">
        <v>102</v>
      </c>
      <c r="EF7" s="24" t="s">
        <v>102</v>
      </c>
      <c r="EG7" s="24" t="s">
        <v>102</v>
      </c>
      <c r="EH7" s="24">
        <v>99.51</v>
      </c>
      <c r="EI7" s="24">
        <v>0.84</v>
      </c>
      <c r="EJ7" s="24" t="s">
        <v>102</v>
      </c>
      <c r="EK7" s="24" t="s">
        <v>102</v>
      </c>
      <c r="EL7" s="24" t="s">
        <v>102</v>
      </c>
      <c r="EM7" s="24">
        <v>0.39</v>
      </c>
      <c r="EN7" s="24">
        <v>0.1</v>
      </c>
      <c r="EO7" s="24">
        <v>0.15</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8" x14ac:dyDescent="0.15">
      <c r="B11">
        <v>4</v>
      </c>
      <c r="C11">
        <v>3</v>
      </c>
      <c r="D11">
        <v>2</v>
      </c>
      <c r="E11">
        <v>1</v>
      </c>
      <c r="F11">
        <v>0</v>
      </c>
      <c r="G11" t="s">
        <v>108</v>
      </c>
    </row>
    <row r="12" spans="1:148" x14ac:dyDescent="0.15">
      <c r="B12">
        <v>1</v>
      </c>
      <c r="C12">
        <v>1</v>
      </c>
      <c r="D12">
        <v>1</v>
      </c>
      <c r="E12">
        <v>2</v>
      </c>
      <c r="F12">
        <v>3</v>
      </c>
      <c r="G12" t="s">
        <v>109</v>
      </c>
    </row>
    <row r="13" spans="1:148" x14ac:dyDescent="0.15">
      <c r="B13" t="s">
        <v>110</v>
      </c>
      <c r="C13" t="s">
        <v>110</v>
      </c>
      <c r="D13" t="s">
        <v>111</v>
      </c>
      <c r="E13" t="s">
        <v>111</v>
      </c>
      <c r="F13" t="s">
        <v>111</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竹田 かすみ</cp:lastModifiedBy>
  <cp:lastPrinted>2023-01-26T08:03:18Z</cp:lastPrinted>
  <dcterms:created xsi:type="dcterms:W3CDTF">2022-12-01T01:30:17Z</dcterms:created>
  <dcterms:modified xsi:type="dcterms:W3CDTF">2023-01-26T08:07:43Z</dcterms:modified>
  <cp:category/>
</cp:coreProperties>
</file>