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sgfsv.sg.local\財務係\05-1　経営分析表\R3決算\02　R3決算\230116公営企業に係る「経営比較分析表」の分析等について\02回答\02下水\"/>
    </mc:Choice>
  </mc:AlternateContent>
  <xr:revisionPtr revIDLastSave="0" documentId="13_ncr:1_{056A47F8-6904-4125-ABB5-B63073496593}" xr6:coauthVersionLast="47" xr6:coauthVersionMax="47" xr10:uidLastSave="{00000000-0000-0000-0000-000000000000}"/>
  <workbookProtection workbookAlgorithmName="SHA-512" workbookHashValue="Ed9FJqcSxZMmfNyZtMnBnB1Q1xeKWCpqd/IIRwMbh0kUl65gGRmLbZhLZEVB8anruSSF0LdvwBnFCVVWmMt48Q==" workbookSaltValue="5UfHCLdWah2I2L9S5Lgv1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AT8" i="4" s="1"/>
  <c r="S6" i="5"/>
  <c r="AL8" i="4" s="1"/>
  <c r="R6" i="5"/>
  <c r="Q6" i="5"/>
  <c r="P6" i="5"/>
  <c r="O6" i="5"/>
  <c r="I10" i="4" s="1"/>
  <c r="N6" i="5"/>
  <c r="B10" i="4" s="1"/>
  <c r="M6" i="5"/>
  <c r="AD8" i="4" s="1"/>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G85" i="4"/>
  <c r="BB10" i="4"/>
  <c r="AL10" i="4"/>
  <c r="AD10" i="4"/>
  <c r="W10" i="4"/>
  <c r="P10" i="4"/>
  <c r="W8" i="4"/>
  <c r="I8" i="4"/>
  <c r="B8" i="4"/>
  <c r="B6" i="4"/>
</calcChain>
</file>

<file path=xl/sharedStrings.xml><?xml version="1.0" encoding="utf-8"?>
<sst xmlns="http://schemas.openxmlformats.org/spreadsheetml/2006/main" count="253" uniqueCount="116">
  <si>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</si>
  <si>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</si>
  <si>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</si>
  <si>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</si>
  <si>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</si>
  <si>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</si>
  <si>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</si>
  <si>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</si>
  <si>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</si>
  <si>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</si>
  <si>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</si>
  <si>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</si>
  <si>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</si>
  <si>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</si>
  <si>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</si>
  <si>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</si>
  <si>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</si>
  <si>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</si>
  <si>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</si>
  <si>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</si>
  <si>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</si>
  <si>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</si>
  <si>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</si>
  <si>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</si>
  <si>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</si>
  <si>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</si>
  <si>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</si>
  <si>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</si>
  <si>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</si>
  <si>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</si>
  <si>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</si>
  <si>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</si>
  <si>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</si>
  <si>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</si>
  <si>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</si>
  <si>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</si>
  <si>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</si>
  <si>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</si>
  <si>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</si>
  <si>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</si>
  <si>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</si>
  <si>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</si>
  <si>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</si>
  <si>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</si>
  <si>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</si>
  <si>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</si>
  <si>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</si>
  <si>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</si>
  <si>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</si>
  <si>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</si>
  <si>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</si>
  <si>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</si>
  <si>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</si>
  <si>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</si>
  <si>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</si>
  <si>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</si>
  <si>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</si>
  <si>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</si>
  <si>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</si>
  <si>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</si>
  <si>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</si>
  <si>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</si>
  <si>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</si>
  <si>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</si>
  <si>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</si>
  <si>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</si>
  <si>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</si>
  <si>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</si>
  <si>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</si>
  <si>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</si>
  <si>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</si>
  <si>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</si>
  <si>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</si>
  <si>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</si>
  <si>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</si>
  <si>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</si>
  <si>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</si>
  <si>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</si>
  <si>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</si>
  <si>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</si>
  <si>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</si>
  <si>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</si>
  <si>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</si>
  <si>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</si>
  <si>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</si>
  <si>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</si>
  <si>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</si>
  <si>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</si>
  <si>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</si>
  <si>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</si>
  <si>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</si>
  <si>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</si>
  <si>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</si>
  <si>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</si>
  <si>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</si>
  <si>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</si>
  <si>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</si>
  <si>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</si>
  <si>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</si>
  <si>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個別排水処理</t>
  </si>
  <si>
    <t>L2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</si>
  <si>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</si>
  <si>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</si>
  <si>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</si>
  <si>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</si>
  <si>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</si>
  <si>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</si>
  <si>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</si>
  <si>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</si>
  <si>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</si>
  <si>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</si>
  <si>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</si>
  <si>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</si>
  <si>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建設事業は平成14年度に完了している。現在、法定耐用年数に達するものはなく、今後当分の間は更新事業は発生しない予定である。
　①有形固定資産減価償却率は、年々上昇している。また、今後も上昇するものと見込んでいる。
　施設は各戸に設置する浄化槽のみで、管渠は有していない。</t>
    <rPh sb="6" eb="8">
      <t>ヘイセイ</t>
    </rPh>
    <rPh sb="10" eb="12">
      <t>ネンド</t>
    </rPh>
    <phoneticPr fontId="4"/>
  </si>
  <si>
    <r>
      <t>　当事業は、対象世帯6戸の極めて小規模な事業であり、一般会計からの繰入れや長期前受金戻入など、使用料以外の収入のほか、公共下水道等他の事業と一体で経営しなければ、健全性が保てない状況である。
　①経常収支比率が100%を下回り、総収益のうち下水道使用料の占める割合は</t>
    </r>
    <r>
      <rPr>
        <sz val="10"/>
        <color rgb="FFFF0000"/>
        <rFont val="ＭＳ ゴシック"/>
        <family val="3"/>
        <charset val="128"/>
      </rPr>
      <t>49%</t>
    </r>
    <r>
      <rPr>
        <sz val="10"/>
        <color theme="1"/>
        <rFont val="ＭＳ ゴシック"/>
        <family val="3"/>
        <charset val="128"/>
      </rPr>
      <t>で、繰出基準に基づく一般会計繰入金など使用料以外の収入を含めても費用を賄えていない。また、②累積欠損金については、他事業も含めた会計全体での欠損金が生じないよう、更なる経費削減に努める。
　③流動比率は、10%未満の低い値で推移しているが、これには流動負債に次年度償還する建設改良等に充てた企業債を含んでいることも影響している。その財源は次年度の使用料（一体で経営する他事業分も含む）や一般会計繰入金を予定している。
　④企業債残高対事業規模比率は、前年度に比べて企業債残高が減少したため、比率が低下した。
　⑤経費回収率・⑥汚水処理原価は、減価償却費や支払利息等の費用のうち、一般会計繰入金など使用料以外の収入を充てる費用を除いて算定したものである。使用料で回収すべき経費が賄えていない状況であり、一体で経営する他事業の使用料で補填している状況である。
　⑦施設利用率が低いが、その要因は浄化槽の人槽規模に対し1戸当たりの人数が少ないこと等が考えられる。
　⑧水洗化率は100%である。</t>
    </r>
    <rPh sb="368" eb="373">
      <t>キギョウサイザンダカ</t>
    </rPh>
    <rPh sb="374" eb="376">
      <t>ゲンショウ</t>
    </rPh>
    <rPh sb="384" eb="386">
      <t>テイカ</t>
    </rPh>
    <phoneticPr fontId="4"/>
  </si>
  <si>
    <t>　公共下水道のほか、集落排水事業や公設浄化槽事業を含めた下水道事業全体として、概ね健全な経営であり、今後も、上下水道事業経営の指針となる経営計画にある施策に関し、進行管理を通じて毎年度事業全般の実効性を高めていく。
　下水道事業では、この計画に基づき接続促進等による収益確保、農業集落排水施設の公共下水道接続等による費用縮減や人材育成による経営基盤の整備をするとともに、適切な修繕・更新による施設設備の長寿命化や維持運用に努めていく。
　また、令和10年代に到来する下水道施設管渠の更新改築期を見据えて、従来の普及整備、日常管理のための計画から、更新改築計画と料金、収支見通し、事業担当の人材育成を含む「事業管理計画」で下水道事業の再構築を図ることで、将来にわたり事業を健全に運営できる体制を構築していく。</t>
    <rPh sb="75" eb="77">
      <t>シサク</t>
    </rPh>
    <rPh sb="78" eb="79">
      <t>カン</t>
    </rPh>
    <rPh sb="86" eb="87">
      <t>ツウ</t>
    </rPh>
    <rPh sb="89" eb="92">
      <t>マイネンド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</si>
</sst>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B2-4AAE-ACC7-7BFC71EA368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BB2-4AAE-ACC7-7BFC71EA368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62.5</c:v>
                </c:pt>
                <c:pt idx="1">
                  <c:v>62.5</c:v>
                </c:pt>
                <c:pt idx="2">
                  <c:v>50</c:v>
                </c:pt>
                <c:pt idx="3">
                  <c:v>50</c:v>
                </c:pt>
                <c:pt idx="4">
                  <c:v>50</c:v>
                </c:pt>
              </c:numCache>
            </c:numRef>
          </c:val>
          <c:extLst>
            <c:ext xmlns:c16="http://schemas.microsoft.com/office/drawing/2014/chart" uri="{C3380CC4-5D6E-409C-BE32-E72D297353CC}">
              <c16:uniqueId val="{00000000-FAA4-4685-AC90-34C3C193333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49.31</c:v>
                </c:pt>
                <c:pt idx="1">
                  <c:v>50.56</c:v>
                </c:pt>
                <c:pt idx="2">
                  <c:v>47.35</c:v>
                </c:pt>
                <c:pt idx="3">
                  <c:v>46.36</c:v>
                </c:pt>
                <c:pt idx="4">
                  <c:v>228.91</c:v>
                </c:pt>
              </c:numCache>
            </c:numRef>
          </c:val>
          <c:smooth val="0"/>
          <c:extLst>
            <c:ext xmlns:c16="http://schemas.microsoft.com/office/drawing/2014/chart" uri="{C3380CC4-5D6E-409C-BE32-E72D297353CC}">
              <c16:uniqueId val="{00000001-FAA4-4685-AC90-34C3C193333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ECB-4301-AE16-3ABFAC53E85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57.28</c:v>
                </c:pt>
                <c:pt idx="1">
                  <c:v>83.85</c:v>
                </c:pt>
                <c:pt idx="2">
                  <c:v>81.209999999999994</c:v>
                </c:pt>
                <c:pt idx="3">
                  <c:v>83.08</c:v>
                </c:pt>
                <c:pt idx="4">
                  <c:v>82.61</c:v>
                </c:pt>
              </c:numCache>
            </c:numRef>
          </c:val>
          <c:smooth val="0"/>
          <c:extLst>
            <c:ext xmlns:c16="http://schemas.microsoft.com/office/drawing/2014/chart" uri="{C3380CC4-5D6E-409C-BE32-E72D297353CC}">
              <c16:uniqueId val="{00000001-FECB-4301-AE16-3ABFAC53E85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71.86</c:v>
                </c:pt>
                <c:pt idx="1">
                  <c:v>60.42</c:v>
                </c:pt>
                <c:pt idx="2">
                  <c:v>58.96</c:v>
                </c:pt>
                <c:pt idx="3">
                  <c:v>61.56</c:v>
                </c:pt>
                <c:pt idx="4">
                  <c:v>58.43</c:v>
                </c:pt>
              </c:numCache>
            </c:numRef>
          </c:val>
          <c:extLst>
            <c:ext xmlns:c16="http://schemas.microsoft.com/office/drawing/2014/chart" uri="{C3380CC4-5D6E-409C-BE32-E72D297353CC}">
              <c16:uniqueId val="{00000000-8A27-49BC-ADF8-9BF089A4A46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109.03</c:v>
                </c:pt>
                <c:pt idx="1">
                  <c:v>86.84</c:v>
                </c:pt>
                <c:pt idx="2">
                  <c:v>89.75</c:v>
                </c:pt>
                <c:pt idx="3">
                  <c:v>96.14</c:v>
                </c:pt>
                <c:pt idx="4">
                  <c:v>95.6</c:v>
                </c:pt>
              </c:numCache>
            </c:numRef>
          </c:val>
          <c:smooth val="0"/>
          <c:extLst>
            <c:ext xmlns:c16="http://schemas.microsoft.com/office/drawing/2014/chart" uri="{C3380CC4-5D6E-409C-BE32-E72D297353CC}">
              <c16:uniqueId val="{00000001-8A27-49BC-ADF8-9BF089A4A46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24.29</c:v>
                </c:pt>
                <c:pt idx="1">
                  <c:v>29.26</c:v>
                </c:pt>
                <c:pt idx="2">
                  <c:v>34.200000000000003</c:v>
                </c:pt>
                <c:pt idx="3">
                  <c:v>39.15</c:v>
                </c:pt>
                <c:pt idx="4">
                  <c:v>44.09</c:v>
                </c:pt>
              </c:numCache>
            </c:numRef>
          </c:val>
          <c:extLst>
            <c:ext xmlns:c16="http://schemas.microsoft.com/office/drawing/2014/chart" uri="{C3380CC4-5D6E-409C-BE32-E72D297353CC}">
              <c16:uniqueId val="{00000000-0901-4DEA-A66D-7B2B1D380C1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9.51</c:v>
                </c:pt>
                <c:pt idx="1">
                  <c:v>44.22</c:v>
                </c:pt>
                <c:pt idx="2">
                  <c:v>39.64</c:v>
                </c:pt>
                <c:pt idx="3">
                  <c:v>33.75</c:v>
                </c:pt>
                <c:pt idx="4">
                  <c:v>36.21</c:v>
                </c:pt>
              </c:numCache>
            </c:numRef>
          </c:val>
          <c:smooth val="0"/>
          <c:extLst>
            <c:ext xmlns:c16="http://schemas.microsoft.com/office/drawing/2014/chart" uri="{C3380CC4-5D6E-409C-BE32-E72D297353CC}">
              <c16:uniqueId val="{00000001-0901-4DEA-A66D-7B2B1D380C1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BC-46A5-8652-83556729ECE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1BC-46A5-8652-83556729ECE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928.04</c:v>
                </c:pt>
                <c:pt idx="1">
                  <c:v>1193.6400000000001</c:v>
                </c:pt>
                <c:pt idx="2">
                  <c:v>1505.31</c:v>
                </c:pt>
                <c:pt idx="3">
                  <c:v>1597.64</c:v>
                </c:pt>
                <c:pt idx="4">
                  <c:v>1759.52</c:v>
                </c:pt>
              </c:numCache>
            </c:numRef>
          </c:val>
          <c:extLst>
            <c:ext xmlns:c16="http://schemas.microsoft.com/office/drawing/2014/chart" uri="{C3380CC4-5D6E-409C-BE32-E72D297353CC}">
              <c16:uniqueId val="{00000000-D1C7-483A-80D1-C5E41B096E4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34.340000000000003</c:v>
                </c:pt>
                <c:pt idx="1">
                  <c:v>254.32</c:v>
                </c:pt>
                <c:pt idx="2">
                  <c:v>249.76</c:v>
                </c:pt>
                <c:pt idx="3">
                  <c:v>237</c:v>
                </c:pt>
                <c:pt idx="4">
                  <c:v>257.23</c:v>
                </c:pt>
              </c:numCache>
            </c:numRef>
          </c:val>
          <c:smooth val="0"/>
          <c:extLst>
            <c:ext xmlns:c16="http://schemas.microsoft.com/office/drawing/2014/chart" uri="{C3380CC4-5D6E-409C-BE32-E72D297353CC}">
              <c16:uniqueId val="{00000001-D1C7-483A-80D1-C5E41B096E4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9.2899999999999991</c:v>
                </c:pt>
                <c:pt idx="1">
                  <c:v>8.49</c:v>
                </c:pt>
                <c:pt idx="2">
                  <c:v>6.21</c:v>
                </c:pt>
                <c:pt idx="3">
                  <c:v>7.58</c:v>
                </c:pt>
                <c:pt idx="4">
                  <c:v>7.64</c:v>
                </c:pt>
              </c:numCache>
            </c:numRef>
          </c:val>
          <c:extLst>
            <c:ext xmlns:c16="http://schemas.microsoft.com/office/drawing/2014/chart" uri="{C3380CC4-5D6E-409C-BE32-E72D297353CC}">
              <c16:uniqueId val="{00000000-D372-4C94-A64C-465DFEFF646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202.79</c:v>
                </c:pt>
                <c:pt idx="1">
                  <c:v>277.89</c:v>
                </c:pt>
                <c:pt idx="2">
                  <c:v>256.37</c:v>
                </c:pt>
                <c:pt idx="3">
                  <c:v>135.35</c:v>
                </c:pt>
                <c:pt idx="4">
                  <c:v>150.91999999999999</c:v>
                </c:pt>
              </c:numCache>
            </c:numRef>
          </c:val>
          <c:smooth val="0"/>
          <c:extLst>
            <c:ext xmlns:c16="http://schemas.microsoft.com/office/drawing/2014/chart" uri="{C3380CC4-5D6E-409C-BE32-E72D297353CC}">
              <c16:uniqueId val="{00000001-D372-4C94-A64C-465DFEFF646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419.19</c:v>
                </c:pt>
                <c:pt idx="1">
                  <c:v>305.93</c:v>
                </c:pt>
                <c:pt idx="2">
                  <c:v>328.99</c:v>
                </c:pt>
                <c:pt idx="3">
                  <c:v>281.13</c:v>
                </c:pt>
                <c:pt idx="4">
                  <c:v>250</c:v>
                </c:pt>
              </c:numCache>
            </c:numRef>
          </c:val>
          <c:extLst>
            <c:ext xmlns:c16="http://schemas.microsoft.com/office/drawing/2014/chart" uri="{C3380CC4-5D6E-409C-BE32-E72D297353CC}">
              <c16:uniqueId val="{00000000-A4E6-4D99-91AF-4F2CB68F2E7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768.3</c:v>
                </c:pt>
                <c:pt idx="1">
                  <c:v>855.65</c:v>
                </c:pt>
                <c:pt idx="2">
                  <c:v>862.99</c:v>
                </c:pt>
                <c:pt idx="3">
                  <c:v>782.91</c:v>
                </c:pt>
                <c:pt idx="4">
                  <c:v>783.21</c:v>
                </c:pt>
              </c:numCache>
            </c:numRef>
          </c:val>
          <c:smooth val="0"/>
          <c:extLst>
            <c:ext xmlns:c16="http://schemas.microsoft.com/office/drawing/2014/chart" uri="{C3380CC4-5D6E-409C-BE32-E72D297353CC}">
              <c16:uniqueId val="{00000001-A4E6-4D99-91AF-4F2CB68F2E7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58.15</c:v>
                </c:pt>
                <c:pt idx="1">
                  <c:v>43.95</c:v>
                </c:pt>
                <c:pt idx="2">
                  <c:v>40.83</c:v>
                </c:pt>
                <c:pt idx="3">
                  <c:v>43.89</c:v>
                </c:pt>
                <c:pt idx="4">
                  <c:v>40.46</c:v>
                </c:pt>
              </c:numCache>
            </c:numRef>
          </c:val>
          <c:extLst>
            <c:ext xmlns:c16="http://schemas.microsoft.com/office/drawing/2014/chart" uri="{C3380CC4-5D6E-409C-BE32-E72D297353CC}">
              <c16:uniqueId val="{00000000-06BC-4EAD-AA6E-D9AE5E0FB16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53.36</c:v>
                </c:pt>
                <c:pt idx="1">
                  <c:v>52.23</c:v>
                </c:pt>
                <c:pt idx="2">
                  <c:v>50.06</c:v>
                </c:pt>
                <c:pt idx="3">
                  <c:v>49.38</c:v>
                </c:pt>
                <c:pt idx="4">
                  <c:v>48.53</c:v>
                </c:pt>
              </c:numCache>
            </c:numRef>
          </c:val>
          <c:smooth val="0"/>
          <c:extLst>
            <c:ext xmlns:c16="http://schemas.microsoft.com/office/drawing/2014/chart" uri="{C3380CC4-5D6E-409C-BE32-E72D297353CC}">
              <c16:uniqueId val="{00000001-06BC-4EAD-AA6E-D9AE5E0FB16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266.13</c:v>
                </c:pt>
                <c:pt idx="1">
                  <c:v>351.44</c:v>
                </c:pt>
                <c:pt idx="2">
                  <c:v>371.97</c:v>
                </c:pt>
                <c:pt idx="3">
                  <c:v>345.99</c:v>
                </c:pt>
                <c:pt idx="4">
                  <c:v>376.36</c:v>
                </c:pt>
              </c:numCache>
            </c:numRef>
          </c:val>
          <c:extLst>
            <c:ext xmlns:c16="http://schemas.microsoft.com/office/drawing/2014/chart" uri="{C3380CC4-5D6E-409C-BE32-E72D297353CC}">
              <c16:uniqueId val="{00000000-4D9B-4F37-8DB3-2B228172312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347.38</c:v>
                </c:pt>
                <c:pt idx="1">
                  <c:v>294.05</c:v>
                </c:pt>
                <c:pt idx="2">
                  <c:v>309.22000000000003</c:v>
                </c:pt>
                <c:pt idx="3">
                  <c:v>316.97000000000003</c:v>
                </c:pt>
                <c:pt idx="4">
                  <c:v>326.17</c:v>
                </c:pt>
              </c:numCache>
            </c:numRef>
          </c:val>
          <c:smooth val="0"/>
          <c:extLst>
            <c:ext xmlns:c16="http://schemas.microsoft.com/office/drawing/2014/chart" uri="{C3380CC4-5D6E-409C-BE32-E72D297353CC}">
              <c16:uniqueId val="{00000001-4D9B-4F37-8DB3-2B228172312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【155.69】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【35.80】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A2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松江市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個別排水処理</v>
      </c>
      <c r="Q8" s="35"/>
      <c r="R8" s="35"/>
      <c r="S8" s="35"/>
      <c r="T8" s="35"/>
      <c r="U8" s="35"/>
      <c r="V8" s="35"/>
      <c r="W8" s="35" t="str">
        <f>データ!L6</f>
        <v>L2</v>
      </c>
      <c r="X8" s="35"/>
      <c r="Y8" s="35"/>
      <c r="Z8" s="35"/>
      <c r="AA8" s="35"/>
      <c r="AB8" s="35"/>
      <c r="AC8" s="35"/>
      <c r="AD8" s="36" t="str">
        <f>データ!$M$6</f>
        <v>自治体職員</v>
      </c>
      <c r="AE8" s="36"/>
      <c r="AF8" s="36"/>
      <c r="AG8" s="36"/>
      <c r="AH8" s="36"/>
      <c r="AI8" s="36"/>
      <c r="AJ8" s="36"/>
      <c r="AK8" s="3"/>
      <c r="AL8" s="37">
        <f>データ!S6</f>
        <v>199432</v>
      </c>
      <c r="AM8" s="37"/>
      <c r="AN8" s="37"/>
      <c r="AO8" s="37"/>
      <c r="AP8" s="37"/>
      <c r="AQ8" s="37"/>
      <c r="AR8" s="37"/>
      <c r="AS8" s="37"/>
      <c r="AT8" s="38">
        <f>データ!T6</f>
        <v>572.99</v>
      </c>
      <c r="AU8" s="38"/>
      <c r="AV8" s="38"/>
      <c r="AW8" s="38"/>
      <c r="AX8" s="38"/>
      <c r="AY8" s="38"/>
      <c r="AZ8" s="38"/>
      <c r="BA8" s="38"/>
      <c r="BB8" s="38">
        <f>データ!U6</f>
        <v>348.05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-17.100000000000001</v>
      </c>
      <c r="J10" s="38"/>
      <c r="K10" s="38"/>
      <c r="L10" s="38"/>
      <c r="M10" s="38"/>
      <c r="N10" s="38"/>
      <c r="O10" s="38"/>
      <c r="P10" s="38">
        <f>データ!P6</f>
        <v>0.01</v>
      </c>
      <c r="Q10" s="38"/>
      <c r="R10" s="38"/>
      <c r="S10" s="38"/>
      <c r="T10" s="38"/>
      <c r="U10" s="38"/>
      <c r="V10" s="38"/>
      <c r="W10" s="38">
        <f>データ!Q6</f>
        <v>100</v>
      </c>
      <c r="X10" s="38"/>
      <c r="Y10" s="38"/>
      <c r="Z10" s="38"/>
      <c r="AA10" s="38"/>
      <c r="AB10" s="38"/>
      <c r="AC10" s="38"/>
      <c r="AD10" s="37">
        <f>データ!R6</f>
        <v>3080</v>
      </c>
      <c r="AE10" s="37"/>
      <c r="AF10" s="37"/>
      <c r="AG10" s="37"/>
      <c r="AH10" s="37"/>
      <c r="AI10" s="37"/>
      <c r="AJ10" s="37"/>
      <c r="AK10" s="2"/>
      <c r="AL10" s="37">
        <f>データ!V6</f>
        <v>15</v>
      </c>
      <c r="AM10" s="37"/>
      <c r="AN10" s="37"/>
      <c r="AO10" s="37"/>
      <c r="AP10" s="37"/>
      <c r="AQ10" s="37"/>
      <c r="AR10" s="37"/>
      <c r="AS10" s="37"/>
      <c r="AT10" s="38">
        <f>データ!W6</f>
        <v>0.24</v>
      </c>
      <c r="AU10" s="38"/>
      <c r="AV10" s="38"/>
      <c r="AW10" s="38"/>
      <c r="AX10" s="38"/>
      <c r="AY10" s="38"/>
      <c r="AZ10" s="38"/>
      <c r="BA10" s="38"/>
      <c r="BB10" s="38">
        <f>データ!X6</f>
        <v>62.5</v>
      </c>
      <c r="BC10" s="38"/>
      <c r="BD10" s="38"/>
      <c r="BE10" s="38"/>
      <c r="BF10" s="38"/>
      <c r="BG10" s="38"/>
      <c r="BH10" s="38"/>
      <c r="BI10" s="38"/>
      <c r="BJ10" s="2"/>
      <c r="BK10" s="2"/>
      <c r="BL10" s="53" t="s">
        <v>22</v>
      </c>
      <c r="BM10" s="54"/>
      <c r="BN10" s="61" t="s">
        <v>23</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114</v>
      </c>
      <c r="BM16" s="56"/>
      <c r="BN16" s="56"/>
      <c r="BO16" s="56"/>
      <c r="BP16" s="56"/>
      <c r="BQ16" s="56"/>
      <c r="BR16" s="56"/>
      <c r="BS16" s="56"/>
      <c r="BT16" s="56"/>
      <c r="BU16" s="56"/>
      <c r="BV16" s="56"/>
      <c r="BW16" s="56"/>
      <c r="BX16" s="56"/>
      <c r="BY16" s="56"/>
      <c r="BZ16" s="5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5" t="s">
        <v>113</v>
      </c>
      <c r="BM47" s="56"/>
      <c r="BN47" s="56"/>
      <c r="BO47" s="56"/>
      <c r="BP47" s="56"/>
      <c r="BQ47" s="56"/>
      <c r="BR47" s="56"/>
      <c r="BS47" s="56"/>
      <c r="BT47" s="56"/>
      <c r="BU47" s="56"/>
      <c r="BV47" s="56"/>
      <c r="BW47" s="56"/>
      <c r="BX47" s="56"/>
      <c r="BY47" s="56"/>
      <c r="BZ47" s="5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5"/>
      <c r="BM48" s="56"/>
      <c r="BN48" s="56"/>
      <c r="BO48" s="56"/>
      <c r="BP48" s="56"/>
      <c r="BQ48" s="56"/>
      <c r="BR48" s="56"/>
      <c r="BS48" s="56"/>
      <c r="BT48" s="56"/>
      <c r="BU48" s="56"/>
      <c r="BV48" s="56"/>
      <c r="BW48" s="56"/>
      <c r="BX48" s="56"/>
      <c r="BY48" s="56"/>
      <c r="BZ48" s="5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5"/>
      <c r="BM49" s="56"/>
      <c r="BN49" s="56"/>
      <c r="BO49" s="56"/>
      <c r="BP49" s="56"/>
      <c r="BQ49" s="56"/>
      <c r="BR49" s="56"/>
      <c r="BS49" s="56"/>
      <c r="BT49" s="56"/>
      <c r="BU49" s="56"/>
      <c r="BV49" s="56"/>
      <c r="BW49" s="56"/>
      <c r="BX49" s="56"/>
      <c r="BY49" s="56"/>
      <c r="BZ49" s="5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5"/>
      <c r="BM50" s="56"/>
      <c r="BN50" s="56"/>
      <c r="BO50" s="56"/>
      <c r="BP50" s="56"/>
      <c r="BQ50" s="56"/>
      <c r="BR50" s="56"/>
      <c r="BS50" s="56"/>
      <c r="BT50" s="56"/>
      <c r="BU50" s="56"/>
      <c r="BV50" s="56"/>
      <c r="BW50" s="56"/>
      <c r="BX50" s="56"/>
      <c r="BY50" s="56"/>
      <c r="BZ50" s="5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5"/>
      <c r="BM51" s="56"/>
      <c r="BN51" s="56"/>
      <c r="BO51" s="56"/>
      <c r="BP51" s="56"/>
      <c r="BQ51" s="56"/>
      <c r="BR51" s="56"/>
      <c r="BS51" s="56"/>
      <c r="BT51" s="56"/>
      <c r="BU51" s="56"/>
      <c r="BV51" s="56"/>
      <c r="BW51" s="56"/>
      <c r="BX51" s="56"/>
      <c r="BY51" s="56"/>
      <c r="BZ51" s="5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5"/>
      <c r="BM52" s="56"/>
      <c r="BN52" s="56"/>
      <c r="BO52" s="56"/>
      <c r="BP52" s="56"/>
      <c r="BQ52" s="56"/>
      <c r="BR52" s="56"/>
      <c r="BS52" s="56"/>
      <c r="BT52" s="56"/>
      <c r="BU52" s="56"/>
      <c r="BV52" s="56"/>
      <c r="BW52" s="56"/>
      <c r="BX52" s="56"/>
      <c r="BY52" s="56"/>
      <c r="BZ52" s="5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5"/>
      <c r="BM53" s="56"/>
      <c r="BN53" s="56"/>
      <c r="BO53" s="56"/>
      <c r="BP53" s="56"/>
      <c r="BQ53" s="56"/>
      <c r="BR53" s="56"/>
      <c r="BS53" s="56"/>
      <c r="BT53" s="56"/>
      <c r="BU53" s="56"/>
      <c r="BV53" s="56"/>
      <c r="BW53" s="56"/>
      <c r="BX53" s="56"/>
      <c r="BY53" s="56"/>
      <c r="BZ53" s="5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5"/>
      <c r="BM54" s="56"/>
      <c r="BN54" s="56"/>
      <c r="BO54" s="56"/>
      <c r="BP54" s="56"/>
      <c r="BQ54" s="56"/>
      <c r="BR54" s="56"/>
      <c r="BS54" s="56"/>
      <c r="BT54" s="56"/>
      <c r="BU54" s="56"/>
      <c r="BV54" s="56"/>
      <c r="BW54" s="56"/>
      <c r="BX54" s="56"/>
      <c r="BY54" s="56"/>
      <c r="BZ54" s="5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5"/>
      <c r="BM55" s="56"/>
      <c r="BN55" s="56"/>
      <c r="BO55" s="56"/>
      <c r="BP55" s="56"/>
      <c r="BQ55" s="56"/>
      <c r="BR55" s="56"/>
      <c r="BS55" s="56"/>
      <c r="BT55" s="56"/>
      <c r="BU55" s="56"/>
      <c r="BV55" s="56"/>
      <c r="BW55" s="56"/>
      <c r="BX55" s="56"/>
      <c r="BY55" s="56"/>
      <c r="BZ55" s="5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5"/>
      <c r="BM56" s="56"/>
      <c r="BN56" s="56"/>
      <c r="BO56" s="56"/>
      <c r="BP56" s="56"/>
      <c r="BQ56" s="56"/>
      <c r="BR56" s="56"/>
      <c r="BS56" s="56"/>
      <c r="BT56" s="56"/>
      <c r="BU56" s="56"/>
      <c r="BV56" s="56"/>
      <c r="BW56" s="56"/>
      <c r="BX56" s="56"/>
      <c r="BY56" s="56"/>
      <c r="BZ56" s="5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5"/>
      <c r="BM57" s="56"/>
      <c r="BN57" s="56"/>
      <c r="BO57" s="56"/>
      <c r="BP57" s="56"/>
      <c r="BQ57" s="56"/>
      <c r="BR57" s="56"/>
      <c r="BS57" s="56"/>
      <c r="BT57" s="56"/>
      <c r="BU57" s="56"/>
      <c r="BV57" s="56"/>
      <c r="BW57" s="56"/>
      <c r="BX57" s="56"/>
      <c r="BY57" s="56"/>
      <c r="BZ57" s="5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5"/>
      <c r="BM58" s="56"/>
      <c r="BN58" s="56"/>
      <c r="BO58" s="56"/>
      <c r="BP58" s="56"/>
      <c r="BQ58" s="56"/>
      <c r="BR58" s="56"/>
      <c r="BS58" s="56"/>
      <c r="BT58" s="56"/>
      <c r="BU58" s="56"/>
      <c r="BV58" s="56"/>
      <c r="BW58" s="56"/>
      <c r="BX58" s="56"/>
      <c r="BY58" s="56"/>
      <c r="BZ58" s="5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5"/>
      <c r="BM59" s="56"/>
      <c r="BN59" s="56"/>
      <c r="BO59" s="56"/>
      <c r="BP59" s="56"/>
      <c r="BQ59" s="56"/>
      <c r="BR59" s="56"/>
      <c r="BS59" s="56"/>
      <c r="BT59" s="56"/>
      <c r="BU59" s="56"/>
      <c r="BV59" s="56"/>
      <c r="BW59" s="56"/>
      <c r="BX59" s="56"/>
      <c r="BY59" s="56"/>
      <c r="BZ59" s="57"/>
    </row>
    <row r="60" spans="1:78" ht="13.5" customHeight="1" x14ac:dyDescent="0.15">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5"/>
      <c r="BM60" s="56"/>
      <c r="BN60" s="56"/>
      <c r="BO60" s="56"/>
      <c r="BP60" s="56"/>
      <c r="BQ60" s="56"/>
      <c r="BR60" s="56"/>
      <c r="BS60" s="56"/>
      <c r="BT60" s="56"/>
      <c r="BU60" s="56"/>
      <c r="BV60" s="56"/>
      <c r="BW60" s="56"/>
      <c r="BX60" s="56"/>
      <c r="BY60" s="56"/>
      <c r="BZ60" s="57"/>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5"/>
      <c r="BM61" s="56"/>
      <c r="BN61" s="56"/>
      <c r="BO61" s="56"/>
      <c r="BP61" s="56"/>
      <c r="BQ61" s="56"/>
      <c r="BR61" s="56"/>
      <c r="BS61" s="56"/>
      <c r="BT61" s="56"/>
      <c r="BU61" s="56"/>
      <c r="BV61" s="56"/>
      <c r="BW61" s="56"/>
      <c r="BX61" s="56"/>
      <c r="BY61" s="56"/>
      <c r="BZ61" s="5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5"/>
      <c r="BM62" s="56"/>
      <c r="BN62" s="56"/>
      <c r="BO62" s="56"/>
      <c r="BP62" s="56"/>
      <c r="BQ62" s="56"/>
      <c r="BR62" s="56"/>
      <c r="BS62" s="56"/>
      <c r="BT62" s="56"/>
      <c r="BU62" s="56"/>
      <c r="BV62" s="56"/>
      <c r="BW62" s="56"/>
      <c r="BX62" s="56"/>
      <c r="BY62" s="56"/>
      <c r="BZ62" s="5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8"/>
      <c r="BM63" s="59"/>
      <c r="BN63" s="59"/>
      <c r="BO63" s="59"/>
      <c r="BP63" s="59"/>
      <c r="BQ63" s="59"/>
      <c r="BR63" s="59"/>
      <c r="BS63" s="59"/>
      <c r="BT63" s="59"/>
      <c r="BU63" s="59"/>
      <c r="BV63" s="59"/>
      <c r="BW63" s="59"/>
      <c r="BX63" s="59"/>
      <c r="BY63" s="59"/>
      <c r="BZ63" s="6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115</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【96.22】</v>
      </c>
      <c r="F85" s="12" t="str">
        <f>データ!AT6</f>
        <v>【232.28】</v>
      </c>
      <c r="G85" s="12" t="str">
        <f>データ!BE6</f>
        <v>【155.69】</v>
      </c>
      <c r="H85" s="12" t="str">
        <f>データ!BP6</f>
        <v>【765.05】</v>
      </c>
      <c r="I85" s="12" t="str">
        <f>データ!CA6</f>
        <v>【48.97】</v>
      </c>
      <c r="J85" s="12" t="str">
        <f>データ!CL6</f>
        <v>【328.76】</v>
      </c>
      <c r="K85" s="12" t="str">
        <f>データ!CW6</f>
        <v>【224.12】</v>
      </c>
      <c r="L85" s="12" t="str">
        <f>データ!DH6</f>
        <v>【81.92】</v>
      </c>
      <c r="M85" s="12" t="str">
        <f>データ!DS6</f>
        <v>【35.80】</v>
      </c>
      <c r="N85" s="12" t="str">
        <f>データ!ED6</f>
        <v>【-】</v>
      </c>
      <c r="O85" s="12" t="str">
        <f>データ!EO6</f>
        <v>【-】</v>
      </c>
    </row>
  </sheetData>
  <sheetProtection algorithmName="SHA-512" hashValue="K58HIHSq0fcRvs+/bDOIvixRDMGuF/h1CPs1AnEeX7txXDqFsL/1Xb/MKQd+U5vnk1AW1vbowOlYonTz5VpV/A==" saltValue="ro3M4nNzePPfot4DXbfDjw==" spinCount="100000" sheet="1" objects="1" scenarios="1" formatCells="0" formatColumns="0" formatRows="0"/>
  <mergeCells count="51">
    <mergeCell ref="B60:BJ61"/>
    <mergeCell ref="BL64:BZ65"/>
    <mergeCell ref="C83:BJ83"/>
    <mergeCell ref="BL47:BZ63"/>
    <mergeCell ref="BL66:BZ82"/>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322016</v>
      </c>
      <c r="D6" s="19">
        <f t="shared" si="3"/>
        <v>46</v>
      </c>
      <c r="E6" s="19">
        <f t="shared" si="3"/>
        <v>18</v>
      </c>
      <c r="F6" s="19">
        <f t="shared" si="3"/>
        <v>1</v>
      </c>
      <c r="G6" s="19">
        <f t="shared" si="3"/>
        <v>0</v>
      </c>
      <c r="H6" s="19" t="str">
        <f t="shared" si="3"/>
        <v>島根県　松江市</v>
      </c>
      <c r="I6" s="19" t="str">
        <f t="shared" si="3"/>
        <v>法適用</v>
      </c>
      <c r="J6" s="19" t="str">
        <f t="shared" si="3"/>
        <v>下水道事業</v>
      </c>
      <c r="K6" s="19" t="str">
        <f t="shared" si="3"/>
        <v>個別排水処理</v>
      </c>
      <c r="L6" s="19" t="str">
        <f t="shared" si="3"/>
        <v>L2</v>
      </c>
      <c r="M6" s="19" t="str">
        <f t="shared" si="3"/>
        <v>自治体職員</v>
      </c>
      <c r="N6" s="20" t="str">
        <f t="shared" si="3"/>
        <v>-</v>
      </c>
      <c r="O6" s="20">
        <f t="shared" si="3"/>
        <v>-17.100000000000001</v>
      </c>
      <c r="P6" s="20">
        <f t="shared" si="3"/>
        <v>0.01</v>
      </c>
      <c r="Q6" s="20">
        <f t="shared" si="3"/>
        <v>100</v>
      </c>
      <c r="R6" s="20">
        <f t="shared" si="3"/>
        <v>3080</v>
      </c>
      <c r="S6" s="20">
        <f t="shared" si="3"/>
        <v>199432</v>
      </c>
      <c r="T6" s="20">
        <f t="shared" si="3"/>
        <v>572.99</v>
      </c>
      <c r="U6" s="20">
        <f t="shared" si="3"/>
        <v>348.05</v>
      </c>
      <c r="V6" s="20">
        <f t="shared" si="3"/>
        <v>15</v>
      </c>
      <c r="W6" s="20">
        <f t="shared" si="3"/>
        <v>0.24</v>
      </c>
      <c r="X6" s="20">
        <f t="shared" si="3"/>
        <v>62.5</v>
      </c>
      <c r="Y6" s="21">
        <f>IF(Y7="",NA(),Y7)</f>
        <v>71.86</v>
      </c>
      <c r="Z6" s="21">
        <f t="shared" ref="Z6:AH6" si="4">IF(Z7="",NA(),Z7)</f>
        <v>60.42</v>
      </c>
      <c r="AA6" s="21">
        <f t="shared" si="4"/>
        <v>58.96</v>
      </c>
      <c r="AB6" s="21">
        <f t="shared" si="4"/>
        <v>61.56</v>
      </c>
      <c r="AC6" s="21">
        <f t="shared" si="4"/>
        <v>58.43</v>
      </c>
      <c r="AD6" s="21">
        <f t="shared" si="4"/>
        <v>109.03</v>
      </c>
      <c r="AE6" s="21">
        <f t="shared" si="4"/>
        <v>86.84</v>
      </c>
      <c r="AF6" s="21">
        <f t="shared" si="4"/>
        <v>89.75</v>
      </c>
      <c r="AG6" s="21">
        <f t="shared" si="4"/>
        <v>96.14</v>
      </c>
      <c r="AH6" s="21">
        <f t="shared" si="4"/>
        <v>95.6</v>
      </c>
      <c r="AI6" s="20" t="str">
        <f>IF(AI7="","",IF(AI7="-","【-】","【"&amp;SUBSTITUTE(TEXT(AI7,"#,##0.00"),"-","△")&amp;"】"))</f>
        <v>【96.22】</v>
      </c>
      <c r="AJ6" s="21">
        <f>IF(AJ7="",NA(),AJ7)</f>
        <v>928.04</v>
      </c>
      <c r="AK6" s="21">
        <f t="shared" ref="AK6:AS6" si="5">IF(AK7="",NA(),AK7)</f>
        <v>1193.6400000000001</v>
      </c>
      <c r="AL6" s="21">
        <f t="shared" si="5"/>
        <v>1505.31</v>
      </c>
      <c r="AM6" s="21">
        <f t="shared" si="5"/>
        <v>1597.64</v>
      </c>
      <c r="AN6" s="21">
        <f t="shared" si="5"/>
        <v>1759.52</v>
      </c>
      <c r="AO6" s="21">
        <f t="shared" si="5"/>
        <v>34.340000000000003</v>
      </c>
      <c r="AP6" s="21">
        <f t="shared" si="5"/>
        <v>254.32</v>
      </c>
      <c r="AQ6" s="21">
        <f t="shared" si="5"/>
        <v>249.76</v>
      </c>
      <c r="AR6" s="21">
        <f t="shared" si="5"/>
        <v>237</v>
      </c>
      <c r="AS6" s="21">
        <f t="shared" si="5"/>
        <v>257.23</v>
      </c>
      <c r="AT6" s="20" t="str">
        <f>IF(AT7="","",IF(AT7="-","【-】","【"&amp;SUBSTITUTE(TEXT(AT7,"#,##0.00"),"-","△")&amp;"】"))</f>
        <v>【232.28】</v>
      </c>
      <c r="AU6" s="21">
        <f>IF(AU7="",NA(),AU7)</f>
        <v>9.2899999999999991</v>
      </c>
      <c r="AV6" s="21">
        <f t="shared" ref="AV6:BD6" si="6">IF(AV7="",NA(),AV7)</f>
        <v>8.49</v>
      </c>
      <c r="AW6" s="21">
        <f t="shared" si="6"/>
        <v>6.21</v>
      </c>
      <c r="AX6" s="21">
        <f t="shared" si="6"/>
        <v>7.58</v>
      </c>
      <c r="AY6" s="21">
        <f t="shared" si="6"/>
        <v>7.64</v>
      </c>
      <c r="AZ6" s="21">
        <f t="shared" si="6"/>
        <v>202.79</v>
      </c>
      <c r="BA6" s="21">
        <f t="shared" si="6"/>
        <v>277.89</v>
      </c>
      <c r="BB6" s="21">
        <f t="shared" si="6"/>
        <v>256.37</v>
      </c>
      <c r="BC6" s="21">
        <f t="shared" si="6"/>
        <v>135.35</v>
      </c>
      <c r="BD6" s="21">
        <f t="shared" si="6"/>
        <v>150.91999999999999</v>
      </c>
      <c r="BE6" s="20" t="str">
        <f>IF(BE7="","",IF(BE7="-","【-】","【"&amp;SUBSTITUTE(TEXT(BE7,"#,##0.00"),"-","△")&amp;"】"))</f>
        <v>【155.69】</v>
      </c>
      <c r="BF6" s="21">
        <f>IF(BF7="",NA(),BF7)</f>
        <v>419.19</v>
      </c>
      <c r="BG6" s="21">
        <f t="shared" ref="BG6:BO6" si="7">IF(BG7="",NA(),BG7)</f>
        <v>305.93</v>
      </c>
      <c r="BH6" s="21">
        <f t="shared" si="7"/>
        <v>328.99</v>
      </c>
      <c r="BI6" s="21">
        <f t="shared" si="7"/>
        <v>281.13</v>
      </c>
      <c r="BJ6" s="21">
        <f t="shared" si="7"/>
        <v>250</v>
      </c>
      <c r="BK6" s="21">
        <f t="shared" si="7"/>
        <v>768.3</v>
      </c>
      <c r="BL6" s="21">
        <f t="shared" si="7"/>
        <v>855.65</v>
      </c>
      <c r="BM6" s="21">
        <f t="shared" si="7"/>
        <v>862.99</v>
      </c>
      <c r="BN6" s="21">
        <f t="shared" si="7"/>
        <v>782.91</v>
      </c>
      <c r="BO6" s="21">
        <f t="shared" si="7"/>
        <v>783.21</v>
      </c>
      <c r="BP6" s="20" t="str">
        <f>IF(BP7="","",IF(BP7="-","【-】","【"&amp;SUBSTITUTE(TEXT(BP7,"#,##0.00"),"-","△")&amp;"】"))</f>
        <v>【765.05】</v>
      </c>
      <c r="BQ6" s="21">
        <f>IF(BQ7="",NA(),BQ7)</f>
        <v>58.15</v>
      </c>
      <c r="BR6" s="21">
        <f t="shared" ref="BR6:BZ6" si="8">IF(BR7="",NA(),BR7)</f>
        <v>43.95</v>
      </c>
      <c r="BS6" s="21">
        <f t="shared" si="8"/>
        <v>40.83</v>
      </c>
      <c r="BT6" s="21">
        <f t="shared" si="8"/>
        <v>43.89</v>
      </c>
      <c r="BU6" s="21">
        <f t="shared" si="8"/>
        <v>40.46</v>
      </c>
      <c r="BV6" s="21">
        <f t="shared" si="8"/>
        <v>53.36</v>
      </c>
      <c r="BW6" s="21">
        <f t="shared" si="8"/>
        <v>52.23</v>
      </c>
      <c r="BX6" s="21">
        <f t="shared" si="8"/>
        <v>50.06</v>
      </c>
      <c r="BY6" s="21">
        <f t="shared" si="8"/>
        <v>49.38</v>
      </c>
      <c r="BZ6" s="21">
        <f t="shared" si="8"/>
        <v>48.53</v>
      </c>
      <c r="CA6" s="20" t="str">
        <f>IF(CA7="","",IF(CA7="-","【-】","【"&amp;SUBSTITUTE(TEXT(CA7,"#,##0.00"),"-","△")&amp;"】"))</f>
        <v>【48.97】</v>
      </c>
      <c r="CB6" s="21">
        <f>IF(CB7="",NA(),CB7)</f>
        <v>266.13</v>
      </c>
      <c r="CC6" s="21">
        <f t="shared" ref="CC6:CK6" si="9">IF(CC7="",NA(),CC7)</f>
        <v>351.44</v>
      </c>
      <c r="CD6" s="21">
        <f t="shared" si="9"/>
        <v>371.97</v>
      </c>
      <c r="CE6" s="21">
        <f t="shared" si="9"/>
        <v>345.99</v>
      </c>
      <c r="CF6" s="21">
        <f t="shared" si="9"/>
        <v>376.36</v>
      </c>
      <c r="CG6" s="21">
        <f t="shared" si="9"/>
        <v>347.38</v>
      </c>
      <c r="CH6" s="21">
        <f t="shared" si="9"/>
        <v>294.05</v>
      </c>
      <c r="CI6" s="21">
        <f t="shared" si="9"/>
        <v>309.22000000000003</v>
      </c>
      <c r="CJ6" s="21">
        <f t="shared" si="9"/>
        <v>316.97000000000003</v>
      </c>
      <c r="CK6" s="21">
        <f t="shared" si="9"/>
        <v>326.17</v>
      </c>
      <c r="CL6" s="20" t="str">
        <f>IF(CL7="","",IF(CL7="-","【-】","【"&amp;SUBSTITUTE(TEXT(CL7,"#,##0.00"),"-","△")&amp;"】"))</f>
        <v>【328.76】</v>
      </c>
      <c r="CM6" s="21">
        <f>IF(CM7="",NA(),CM7)</f>
        <v>62.5</v>
      </c>
      <c r="CN6" s="21">
        <f t="shared" ref="CN6:CV6" si="10">IF(CN7="",NA(),CN7)</f>
        <v>62.5</v>
      </c>
      <c r="CO6" s="21">
        <f t="shared" si="10"/>
        <v>50</v>
      </c>
      <c r="CP6" s="21">
        <f t="shared" si="10"/>
        <v>50</v>
      </c>
      <c r="CQ6" s="21">
        <f t="shared" si="10"/>
        <v>50</v>
      </c>
      <c r="CR6" s="21">
        <f t="shared" si="10"/>
        <v>49.31</v>
      </c>
      <c r="CS6" s="21">
        <f t="shared" si="10"/>
        <v>50.56</v>
      </c>
      <c r="CT6" s="21">
        <f t="shared" si="10"/>
        <v>47.35</v>
      </c>
      <c r="CU6" s="21">
        <f t="shared" si="10"/>
        <v>46.36</v>
      </c>
      <c r="CV6" s="21">
        <f t="shared" si="10"/>
        <v>228.91</v>
      </c>
      <c r="CW6" s="20" t="str">
        <f>IF(CW7="","",IF(CW7="-","【-】","【"&amp;SUBSTITUTE(TEXT(CW7,"#,##0.00"),"-","△")&amp;"】"))</f>
        <v>【224.12】</v>
      </c>
      <c r="CX6" s="21">
        <f>IF(CX7="",NA(),CX7)</f>
        <v>100</v>
      </c>
      <c r="CY6" s="21">
        <f t="shared" ref="CY6:DG6" si="11">IF(CY7="",NA(),CY7)</f>
        <v>100</v>
      </c>
      <c r="CZ6" s="21">
        <f t="shared" si="11"/>
        <v>100</v>
      </c>
      <c r="DA6" s="21">
        <f t="shared" si="11"/>
        <v>100</v>
      </c>
      <c r="DB6" s="21">
        <f t="shared" si="11"/>
        <v>100</v>
      </c>
      <c r="DC6" s="21">
        <f t="shared" si="11"/>
        <v>57.28</v>
      </c>
      <c r="DD6" s="21">
        <f t="shared" si="11"/>
        <v>83.85</v>
      </c>
      <c r="DE6" s="21">
        <f t="shared" si="11"/>
        <v>81.209999999999994</v>
      </c>
      <c r="DF6" s="21">
        <f t="shared" si="11"/>
        <v>83.08</v>
      </c>
      <c r="DG6" s="21">
        <f t="shared" si="11"/>
        <v>82.61</v>
      </c>
      <c r="DH6" s="20" t="str">
        <f>IF(DH7="","",IF(DH7="-","【-】","【"&amp;SUBSTITUTE(TEXT(DH7,"#,##0.00"),"-","△")&amp;"】"))</f>
        <v>【81.92】</v>
      </c>
      <c r="DI6" s="21">
        <f>IF(DI7="",NA(),DI7)</f>
        <v>24.29</v>
      </c>
      <c r="DJ6" s="21">
        <f t="shared" ref="DJ6:DR6" si="12">IF(DJ7="",NA(),DJ7)</f>
        <v>29.26</v>
      </c>
      <c r="DK6" s="21">
        <f t="shared" si="12"/>
        <v>34.200000000000003</v>
      </c>
      <c r="DL6" s="21">
        <f t="shared" si="12"/>
        <v>39.15</v>
      </c>
      <c r="DM6" s="21">
        <f t="shared" si="12"/>
        <v>44.09</v>
      </c>
      <c r="DN6" s="21">
        <f t="shared" si="12"/>
        <v>9.51</v>
      </c>
      <c r="DO6" s="21">
        <f t="shared" si="12"/>
        <v>44.22</v>
      </c>
      <c r="DP6" s="21">
        <f t="shared" si="12"/>
        <v>39.64</v>
      </c>
      <c r="DQ6" s="21">
        <f t="shared" si="12"/>
        <v>33.75</v>
      </c>
      <c r="DR6" s="21">
        <f t="shared" si="12"/>
        <v>36.21</v>
      </c>
      <c r="DS6" s="20" t="str">
        <f>IF(DS7="","",IF(DS7="-","【-】","【"&amp;SUBSTITUTE(TEXT(DS7,"#,##0.00"),"-","△")&amp;"】"))</f>
        <v>【35.80】</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322016</v>
      </c>
      <c r="D7" s="23">
        <v>46</v>
      </c>
      <c r="E7" s="23">
        <v>18</v>
      </c>
      <c r="F7" s="23">
        <v>1</v>
      </c>
      <c r="G7" s="23">
        <v>0</v>
      </c>
      <c r="H7" s="23" t="s">
        <v>96</v>
      </c>
      <c r="I7" s="23" t="s">
        <v>97</v>
      </c>
      <c r="J7" s="23" t="s">
        <v>98</v>
      </c>
      <c r="K7" s="23" t="s">
        <v>99</v>
      </c>
      <c r="L7" s="23" t="s">
        <v>100</v>
      </c>
      <c r="M7" s="23" t="s">
        <v>101</v>
      </c>
      <c r="N7" s="24" t="s">
        <v>102</v>
      </c>
      <c r="O7" s="24">
        <v>-17.100000000000001</v>
      </c>
      <c r="P7" s="24">
        <v>0.01</v>
      </c>
      <c r="Q7" s="24">
        <v>100</v>
      </c>
      <c r="R7" s="24">
        <v>3080</v>
      </c>
      <c r="S7" s="24">
        <v>199432</v>
      </c>
      <c r="T7" s="24">
        <v>572.99</v>
      </c>
      <c r="U7" s="24">
        <v>348.05</v>
      </c>
      <c r="V7" s="24">
        <v>15</v>
      </c>
      <c r="W7" s="24">
        <v>0.24</v>
      </c>
      <c r="X7" s="24">
        <v>62.5</v>
      </c>
      <c r="Y7" s="24">
        <v>71.86</v>
      </c>
      <c r="Z7" s="24">
        <v>60.42</v>
      </c>
      <c r="AA7" s="24">
        <v>58.96</v>
      </c>
      <c r="AB7" s="24">
        <v>61.56</v>
      </c>
      <c r="AC7" s="24">
        <v>58.43</v>
      </c>
      <c r="AD7" s="24">
        <v>109.03</v>
      </c>
      <c r="AE7" s="24">
        <v>86.84</v>
      </c>
      <c r="AF7" s="24">
        <v>89.75</v>
      </c>
      <c r="AG7" s="24">
        <v>96.14</v>
      </c>
      <c r="AH7" s="24">
        <v>95.6</v>
      </c>
      <c r="AI7" s="24">
        <v>96.22</v>
      </c>
      <c r="AJ7" s="24">
        <v>928.04</v>
      </c>
      <c r="AK7" s="24">
        <v>1193.6400000000001</v>
      </c>
      <c r="AL7" s="24">
        <v>1505.31</v>
      </c>
      <c r="AM7" s="24">
        <v>1597.64</v>
      </c>
      <c r="AN7" s="24">
        <v>1759.52</v>
      </c>
      <c r="AO7" s="24">
        <v>34.340000000000003</v>
      </c>
      <c r="AP7" s="24">
        <v>254.32</v>
      </c>
      <c r="AQ7" s="24">
        <v>249.76</v>
      </c>
      <c r="AR7" s="24">
        <v>237</v>
      </c>
      <c r="AS7" s="24">
        <v>257.23</v>
      </c>
      <c r="AT7" s="24">
        <v>232.28</v>
      </c>
      <c r="AU7" s="24">
        <v>9.2899999999999991</v>
      </c>
      <c r="AV7" s="24">
        <v>8.49</v>
      </c>
      <c r="AW7" s="24">
        <v>6.21</v>
      </c>
      <c r="AX7" s="24">
        <v>7.58</v>
      </c>
      <c r="AY7" s="24">
        <v>7.64</v>
      </c>
      <c r="AZ7" s="24">
        <v>202.79</v>
      </c>
      <c r="BA7" s="24">
        <v>277.89</v>
      </c>
      <c r="BB7" s="24">
        <v>256.37</v>
      </c>
      <c r="BC7" s="24">
        <v>135.35</v>
      </c>
      <c r="BD7" s="24">
        <v>150.91999999999999</v>
      </c>
      <c r="BE7" s="24">
        <v>155.69</v>
      </c>
      <c r="BF7" s="24">
        <v>419.19</v>
      </c>
      <c r="BG7" s="24">
        <v>305.93</v>
      </c>
      <c r="BH7" s="24">
        <v>328.99</v>
      </c>
      <c r="BI7" s="24">
        <v>281.13</v>
      </c>
      <c r="BJ7" s="24">
        <v>250</v>
      </c>
      <c r="BK7" s="24">
        <v>768.3</v>
      </c>
      <c r="BL7" s="24">
        <v>855.65</v>
      </c>
      <c r="BM7" s="24">
        <v>862.99</v>
      </c>
      <c r="BN7" s="24">
        <v>782.91</v>
      </c>
      <c r="BO7" s="24">
        <v>783.21</v>
      </c>
      <c r="BP7" s="24">
        <v>765.05</v>
      </c>
      <c r="BQ7" s="24">
        <v>58.15</v>
      </c>
      <c r="BR7" s="24">
        <v>43.95</v>
      </c>
      <c r="BS7" s="24">
        <v>40.83</v>
      </c>
      <c r="BT7" s="24">
        <v>43.89</v>
      </c>
      <c r="BU7" s="24">
        <v>40.46</v>
      </c>
      <c r="BV7" s="24">
        <v>53.36</v>
      </c>
      <c r="BW7" s="24">
        <v>52.23</v>
      </c>
      <c r="BX7" s="24">
        <v>50.06</v>
      </c>
      <c r="BY7" s="24">
        <v>49.38</v>
      </c>
      <c r="BZ7" s="24">
        <v>48.53</v>
      </c>
      <c r="CA7" s="24">
        <v>48.97</v>
      </c>
      <c r="CB7" s="24">
        <v>266.13</v>
      </c>
      <c r="CC7" s="24">
        <v>351.44</v>
      </c>
      <c r="CD7" s="24">
        <v>371.97</v>
      </c>
      <c r="CE7" s="24">
        <v>345.99</v>
      </c>
      <c r="CF7" s="24">
        <v>376.36</v>
      </c>
      <c r="CG7" s="24">
        <v>347.38</v>
      </c>
      <c r="CH7" s="24">
        <v>294.05</v>
      </c>
      <c r="CI7" s="24">
        <v>309.22000000000003</v>
      </c>
      <c r="CJ7" s="24">
        <v>316.97000000000003</v>
      </c>
      <c r="CK7" s="24">
        <v>326.17</v>
      </c>
      <c r="CL7" s="24">
        <v>328.76</v>
      </c>
      <c r="CM7" s="24">
        <v>62.5</v>
      </c>
      <c r="CN7" s="24">
        <v>62.5</v>
      </c>
      <c r="CO7" s="24">
        <v>50</v>
      </c>
      <c r="CP7" s="24">
        <v>50</v>
      </c>
      <c r="CQ7" s="24">
        <v>50</v>
      </c>
      <c r="CR7" s="24">
        <v>49.31</v>
      </c>
      <c r="CS7" s="24">
        <v>50.56</v>
      </c>
      <c r="CT7" s="24">
        <v>47.35</v>
      </c>
      <c r="CU7" s="24">
        <v>46.36</v>
      </c>
      <c r="CV7" s="24">
        <v>228.91</v>
      </c>
      <c r="CW7" s="24">
        <v>224.12</v>
      </c>
      <c r="CX7" s="24">
        <v>100</v>
      </c>
      <c r="CY7" s="24">
        <v>100</v>
      </c>
      <c r="CZ7" s="24">
        <v>100</v>
      </c>
      <c r="DA7" s="24">
        <v>100</v>
      </c>
      <c r="DB7" s="24">
        <v>100</v>
      </c>
      <c r="DC7" s="24">
        <v>57.28</v>
      </c>
      <c r="DD7" s="24">
        <v>83.85</v>
      </c>
      <c r="DE7" s="24">
        <v>81.209999999999994</v>
      </c>
      <c r="DF7" s="24">
        <v>83.08</v>
      </c>
      <c r="DG7" s="24">
        <v>82.61</v>
      </c>
      <c r="DH7" s="24">
        <v>81.92</v>
      </c>
      <c r="DI7" s="24">
        <v>24.29</v>
      </c>
      <c r="DJ7" s="24">
        <v>29.26</v>
      </c>
      <c r="DK7" s="24">
        <v>34.200000000000003</v>
      </c>
      <c r="DL7" s="24">
        <v>39.15</v>
      </c>
      <c r="DM7" s="24">
        <v>44.09</v>
      </c>
      <c r="DN7" s="24">
        <v>9.51</v>
      </c>
      <c r="DO7" s="24">
        <v>44.22</v>
      </c>
      <c r="DP7" s="24">
        <v>39.64</v>
      </c>
      <c r="DQ7" s="24">
        <v>33.75</v>
      </c>
      <c r="DR7" s="24">
        <v>36.21</v>
      </c>
      <c r="DS7" s="24">
        <v>35.799999999999997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suidou2</cp:lastModifiedBy>
  <cp:lastPrinted>2023-02-02T06:32:28Z</cp:lastPrinted>
  <dcterms:created xsi:type="dcterms:W3CDTF">2022-12-01T01:42:58Z</dcterms:created>
  <dcterms:modified xsi:type="dcterms:W3CDTF">2023-02-02T06:35:26Z</dcterms:modified>
  <cp:category/>
</cp:coreProperties>
</file>