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8347A7AF-AB07-4872-A7D2-DAE0E3D6AFD4}" xr6:coauthVersionLast="47" xr6:coauthVersionMax="47" xr10:uidLastSave="{00000000-0000-0000-0000-000000000000}"/>
  <workbookProtection workbookAlgorithmName="SHA-512" workbookHashValue="CWwrSnyKhj0+7z1IDzSR1+s74bH5QTeIxZoM6E56346aSZMrfqOydw/ycY2BO3kVpj90omNJhkO6N5SBPLIRBA==" workbookSaltValue="oKsvxaFnlA4eXacJjI6A9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D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<sst xmlns="http://schemas.openxmlformats.org/spreadsheetml/2006/main" count="231" uniqueCount="117">
  <si>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</si>
  <si>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</si>
  <si>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</si>
  <si>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</si>
  <si>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</si>
  <si>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</si>
  <si>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</si>
  <si>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</si>
  <si>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</si>
  <si>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</si>
  <si>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</si>
  <si>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</si>
  <si>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</si>
  <si>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</si>
  <si>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</si>
  <si>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</si>
  <si>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</si>
  <si>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</si>
  <si>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</si>
  <si>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</si>
  <si>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</si>
  <si>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</si>
  <si>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</si>
  <si>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</si>
  <si>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</si>
  <si>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</si>
  <si>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</si>
  <si>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</si>
  <si>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</si>
  <si>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</si>
  <si>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</si>
  <si>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</si>
  <si>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</si>
  <si>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</si>
  <si>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</si>
  <si>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</si>
  <si>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</si>
  <si>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</si>
  <si>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</si>
  <si>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</si>
  <si>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</si>
  <si>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</si>
  <si>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</si>
  <si>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</si>
  <si>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</si>
  <si>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</si>
  <si>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</si>
  <si>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</si>
  <si>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</si>
  <si>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</si>
  <si>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</si>
  <si>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</si>
  <si>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</si>
  <si>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</si>
  <si>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</si>
  <si>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</si>
  <si>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</si>
  <si>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</si>
  <si>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</si>
  <si>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</si>
  <si>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</si>
  <si>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</si>
  <si>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</si>
  <si>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</si>
  <si>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</si>
  <si>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</si>
  <si>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</si>
  <si>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</si>
  <si>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</si>
  <si>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</si>
  <si>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</si>
  <si>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</si>
  <si>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</si>
  <si>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</si>
  <si>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</si>
  <si>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</si>
  <si>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</si>
  <si>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</si>
  <si>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</si>
  <si>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</si>
  <si>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</si>
  <si>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</si>
  <si>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</si>
  <si>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</si>
  <si>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</si>
  <si>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</si>
  <si>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</si>
  <si>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</si>
  <si>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</si>
  <si>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</si>
  <si>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</si>
  <si>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</si>
  <si>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</si>
  <si>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</si>
  <si>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</si>
  <si>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</si>
  <si>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</si>
  <si>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</si>
  <si>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</si>
  <si>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</si>
  <si>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</si>
  <si>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</si>
  <si>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</si>
  <si>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</si>
  <si>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</si>
  <si>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</si>
  <si>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</si>
  <si>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</si>
  <si>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</si>
  <si>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</si>
  <si>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</si>
  <si>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</si>
  <si>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</si>
  <si>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</si>
  <si>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は平成22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③管渠改善率
　前年度は、管渠の支障移転により一部改修を実施している。現時点では計画的な改修の予定はない。</t>
    <rPh sb="6" eb="8">
      <t>ヘイセイ</t>
    </rPh>
    <rPh sb="10" eb="12">
      <t>ネンド</t>
    </rPh>
    <rPh sb="199" eb="202">
      <t>ゼンネンド</t>
    </rPh>
    <rPh sb="207" eb="211">
      <t>シショウイテン</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</si>
  <si>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</si>
  <si>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28%で、繰出基準に基づく一般会計繰入金など使用料以外の収入を含めても費用を賄えておらず、①経常収支比率はほぼ横ばいである。一方、損失は繰越利益剰余金と相殺し、②累積欠損金は発生しなかった。
　③流動比率は、前払金の増、未払金の減により前年度より4.7pt上昇した。流動負債には次年度償還する建設改良等に充てた企業債を含んでおり、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が前年度から約65,000千円減少、一般会計負担金は約44,000千円減少し比率はほぼ横ばいとなった。
　⑤経費回収率・⑥汚水処理原価は、減価償却費や支払利息等の費用のうち、一般会計繰入金など使用料以外の収入を充てる費用を除いて算定したものである。経費回収率、汚水処理原価ともに前年度並みとなった。
　⑦施設利用率が低い要因として、施設規模が過大となっている可能性があり、施設更新時にはダウンサイジングの検討も必要である。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142" eb="146">
      <t>ケイジ</t>
    </rPh>
    <rPh sb="146" eb="148">
      <t>ヒリツ</t>
    </rPh>
    <rPh sb="151" eb="152">
      <t>ヨコ</t>
    </rPh>
    <rPh sb="200" eb="203">
      <t>マエバライキン</t>
    </rPh>
    <rPh sb="204" eb="205">
      <t>ゾウ</t>
    </rPh>
    <rPh sb="206" eb="208">
      <t>ミバラ</t>
    </rPh>
    <rPh sb="208" eb="209">
      <t>キン</t>
    </rPh>
    <rPh sb="210" eb="211">
      <t>ゲン</t>
    </rPh>
    <rPh sb="214" eb="217">
      <t>ゼンネンド</t>
    </rPh>
    <rPh sb="224" eb="226">
      <t>ジョウショウ</t>
    </rPh>
    <rPh sb="380" eb="383">
      <t>トウネンド</t>
    </rPh>
    <rPh sb="403" eb="404">
      <t>セン</t>
    </rPh>
    <rPh sb="408" eb="415">
      <t>イッパンカイケイフタンキン</t>
    </rPh>
    <rPh sb="416" eb="417">
      <t>ヤク</t>
    </rPh>
    <rPh sb="423" eb="425">
      <t>センエン</t>
    </rPh>
    <rPh sb="425" eb="427">
      <t>ゲンショウ</t>
    </rPh>
    <rPh sb="428" eb="430">
      <t>ヒリツ</t>
    </rPh>
    <rPh sb="433" eb="434">
      <t>ヨコ</t>
    </rPh>
    <rPh sb="529" eb="533">
      <t>ゼンネンドナ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</si>
</sst>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0.1</c:v>
                </c:pt>
                <c:pt idx="4">
                  <c:v>0</c:v>
                </c:pt>
              </c:numCache>
            </c:numRef>
          </c:val>
          <c:extLst>
            <c:ext xmlns:c16="http://schemas.microsoft.com/office/drawing/2014/chart" uri="{C3380CC4-5D6E-409C-BE32-E72D297353CC}">
              <c16:uniqueId val="{00000000-6077-405F-9BFF-FF62115965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6077-405F-9BFF-FF62115965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37.72</c:v>
                </c:pt>
                <c:pt idx="1">
                  <c:v>36.61</c:v>
                </c:pt>
                <c:pt idx="2">
                  <c:v>34.85</c:v>
                </c:pt>
                <c:pt idx="3">
                  <c:v>39.6</c:v>
                </c:pt>
                <c:pt idx="4">
                  <c:v>39.6</c:v>
                </c:pt>
              </c:numCache>
            </c:numRef>
          </c:val>
          <c:extLst>
            <c:ext xmlns:c16="http://schemas.microsoft.com/office/drawing/2014/chart" uri="{C3380CC4-5D6E-409C-BE32-E72D297353CC}">
              <c16:uniqueId val="{00000000-6AAD-4559-8199-455F715BB7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6AAD-4559-8199-455F715BB7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93.91</c:v>
                </c:pt>
                <c:pt idx="1">
                  <c:v>93.8</c:v>
                </c:pt>
                <c:pt idx="2">
                  <c:v>94.01</c:v>
                </c:pt>
                <c:pt idx="3">
                  <c:v>94.08</c:v>
                </c:pt>
                <c:pt idx="4">
                  <c:v>94</c:v>
                </c:pt>
              </c:numCache>
            </c:numRef>
          </c:val>
          <c:extLst>
            <c:ext xmlns:c16="http://schemas.microsoft.com/office/drawing/2014/chart" uri="{C3380CC4-5D6E-409C-BE32-E72D297353CC}">
              <c16:uniqueId val="{00000000-2585-436D-8296-2C92FACFBF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2585-436D-8296-2C92FACFBF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92.65</c:v>
                </c:pt>
                <c:pt idx="1">
                  <c:v>90.19</c:v>
                </c:pt>
                <c:pt idx="2">
                  <c:v>81.319999999999993</c:v>
                </c:pt>
                <c:pt idx="3">
                  <c:v>77.58</c:v>
                </c:pt>
                <c:pt idx="4">
                  <c:v>77.95</c:v>
                </c:pt>
              </c:numCache>
            </c:numRef>
          </c:val>
          <c:extLst>
            <c:ext xmlns:c16="http://schemas.microsoft.com/office/drawing/2014/chart" uri="{C3380CC4-5D6E-409C-BE32-E72D297353CC}">
              <c16:uniqueId val="{00000000-7365-4DD8-8A7B-10EB5CCCA4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c:v>
                </c:pt>
                <c:pt idx="1">
                  <c:v>101.8</c:v>
                </c:pt>
                <c:pt idx="2">
                  <c:v>100.27</c:v>
                </c:pt>
                <c:pt idx="3">
                  <c:v>95.71</c:v>
                </c:pt>
                <c:pt idx="4">
                  <c:v>96.59</c:v>
                </c:pt>
              </c:numCache>
            </c:numRef>
          </c:val>
          <c:smooth val="0"/>
          <c:extLst>
            <c:ext xmlns:c16="http://schemas.microsoft.com/office/drawing/2014/chart" uri="{C3380CC4-5D6E-409C-BE32-E72D297353CC}">
              <c16:uniqueId val="{00000001-7365-4DD8-8A7B-10EB5CCCA4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18.510000000000002</c:v>
                </c:pt>
                <c:pt idx="1">
                  <c:v>21.62</c:v>
                </c:pt>
                <c:pt idx="2">
                  <c:v>24.46</c:v>
                </c:pt>
                <c:pt idx="3">
                  <c:v>26.82</c:v>
                </c:pt>
                <c:pt idx="4">
                  <c:v>29.29</c:v>
                </c:pt>
              </c:numCache>
            </c:numRef>
          </c:val>
          <c:extLst>
            <c:ext xmlns:c16="http://schemas.microsoft.com/office/drawing/2014/chart" uri="{C3380CC4-5D6E-409C-BE32-E72D297353CC}">
              <c16:uniqueId val="{00000000-DBA0-4775-AEFE-75B99638A2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17.260000000000002</c:v>
                </c:pt>
                <c:pt idx="1">
                  <c:v>27.21</c:v>
                </c:pt>
                <c:pt idx="2">
                  <c:v>32.14</c:v>
                </c:pt>
                <c:pt idx="3">
                  <c:v>29.9</c:v>
                </c:pt>
                <c:pt idx="4">
                  <c:v>32.58</c:v>
                </c:pt>
              </c:numCache>
            </c:numRef>
          </c:val>
          <c:smooth val="0"/>
          <c:extLst>
            <c:ext xmlns:c16="http://schemas.microsoft.com/office/drawing/2014/chart" uri="{C3380CC4-5D6E-409C-BE32-E72D297353CC}">
              <c16:uniqueId val="{00000001-DBA0-4775-AEFE-75B99638A2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6-412E-B499-78FD9899E8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C6-412E-B499-78FD9899E8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2-4D97-91B2-7F292BC9B5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5.81</c:v>
                </c:pt>
                <c:pt idx="1">
                  <c:v>3.87</c:v>
                </c:pt>
                <c:pt idx="2">
                  <c:v>6.23</c:v>
                </c:pt>
                <c:pt idx="3">
                  <c:v>11.66</c:v>
                </c:pt>
                <c:pt idx="4">
                  <c:v>18.57</c:v>
                </c:pt>
              </c:numCache>
            </c:numRef>
          </c:val>
          <c:smooth val="0"/>
          <c:extLst>
            <c:ext xmlns:c16="http://schemas.microsoft.com/office/drawing/2014/chart" uri="{C3380CC4-5D6E-409C-BE32-E72D297353CC}">
              <c16:uniqueId val="{00000001-BDB2-4D97-91B2-7F292BC9B5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4.83</c:v>
                </c:pt>
                <c:pt idx="1">
                  <c:v>4.1100000000000003</c:v>
                </c:pt>
                <c:pt idx="2">
                  <c:v>4.28</c:v>
                </c:pt>
                <c:pt idx="3">
                  <c:v>3.73</c:v>
                </c:pt>
                <c:pt idx="4">
                  <c:v>8.4499999999999993</c:v>
                </c:pt>
              </c:numCache>
            </c:numRef>
          </c:val>
          <c:extLst>
            <c:ext xmlns:c16="http://schemas.microsoft.com/office/drawing/2014/chart" uri="{C3380CC4-5D6E-409C-BE32-E72D297353CC}">
              <c16:uniqueId val="{00000000-9329-4457-99FD-1FA4982E7A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22.04</c:v>
                </c:pt>
                <c:pt idx="1">
                  <c:v>27.44</c:v>
                </c:pt>
                <c:pt idx="2">
                  <c:v>33.43</c:v>
                </c:pt>
                <c:pt idx="3">
                  <c:v>53.11</c:v>
                </c:pt>
                <c:pt idx="4">
                  <c:v>54.48</c:v>
                </c:pt>
              </c:numCache>
            </c:numRef>
          </c:val>
          <c:smooth val="0"/>
          <c:extLst>
            <c:ext xmlns:c16="http://schemas.microsoft.com/office/drawing/2014/chart" uri="{C3380CC4-5D6E-409C-BE32-E72D297353CC}">
              <c16:uniqueId val="{00000001-9329-4457-99FD-1FA4982E7A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100.56</c:v>
                </c:pt>
                <c:pt idx="1">
                  <c:v>128.13999999999999</c:v>
                </c:pt>
                <c:pt idx="2">
                  <c:v>543.33000000000004</c:v>
                </c:pt>
                <c:pt idx="3">
                  <c:v>552.73</c:v>
                </c:pt>
                <c:pt idx="4">
                  <c:v>546.89</c:v>
                </c:pt>
              </c:numCache>
            </c:numRef>
          </c:val>
          <c:extLst>
            <c:ext xmlns:c16="http://schemas.microsoft.com/office/drawing/2014/chart" uri="{C3380CC4-5D6E-409C-BE32-E72D297353CC}">
              <c16:uniqueId val="{00000000-B864-4985-9B31-E018B165B9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B864-4985-9B31-E018B165B9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74.33</c:v>
                </c:pt>
                <c:pt idx="1">
                  <c:v>68.459999999999994</c:v>
                </c:pt>
                <c:pt idx="2">
                  <c:v>53.85</c:v>
                </c:pt>
                <c:pt idx="3">
                  <c:v>49.36</c:v>
                </c:pt>
                <c:pt idx="4">
                  <c:v>49.5</c:v>
                </c:pt>
              </c:numCache>
            </c:numRef>
          </c:val>
          <c:extLst>
            <c:ext xmlns:c16="http://schemas.microsoft.com/office/drawing/2014/chart" uri="{C3380CC4-5D6E-409C-BE32-E72D297353CC}">
              <c16:uniqueId val="{00000000-873D-4C2C-B035-C97737FBCD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873D-4C2C-B035-C97737FBCD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221.3</c:v>
                </c:pt>
                <c:pt idx="1">
                  <c:v>240.43</c:v>
                </c:pt>
                <c:pt idx="2">
                  <c:v>305.74</c:v>
                </c:pt>
                <c:pt idx="3">
                  <c:v>334.68</c:v>
                </c:pt>
                <c:pt idx="4">
                  <c:v>334.48</c:v>
                </c:pt>
              </c:numCache>
            </c:numRef>
          </c:val>
          <c:extLst>
            <c:ext xmlns:c16="http://schemas.microsoft.com/office/drawing/2014/chart" uri="{C3380CC4-5D6E-409C-BE32-E72D297353CC}">
              <c16:uniqueId val="{00000000-A952-4E1E-87FF-252A771B69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A952-4E1E-87FF-252A771B69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75.3</v>
      </c>
      <c r="J10" s="35"/>
      <c r="K10" s="35"/>
      <c r="L10" s="35"/>
      <c r="M10" s="35"/>
      <c r="N10" s="35"/>
      <c r="O10" s="35"/>
      <c r="P10" s="35">
        <f>データ!P6</f>
        <v>2.81</v>
      </c>
      <c r="Q10" s="35"/>
      <c r="R10" s="35"/>
      <c r="S10" s="35"/>
      <c r="T10" s="35"/>
      <c r="U10" s="35"/>
      <c r="V10" s="35"/>
      <c r="W10" s="35">
        <f>データ!Q6</f>
        <v>98.19</v>
      </c>
      <c r="X10" s="35"/>
      <c r="Y10" s="35"/>
      <c r="Z10" s="35"/>
      <c r="AA10" s="35"/>
      <c r="AB10" s="35"/>
      <c r="AC10" s="35"/>
      <c r="AD10" s="42">
        <f>データ!R6</f>
        <v>3080</v>
      </c>
      <c r="AE10" s="42"/>
      <c r="AF10" s="42"/>
      <c r="AG10" s="42"/>
      <c r="AH10" s="42"/>
      <c r="AI10" s="42"/>
      <c r="AJ10" s="42"/>
      <c r="AK10" s="2"/>
      <c r="AL10" s="42">
        <f>データ!V6</f>
        <v>5566</v>
      </c>
      <c r="AM10" s="42"/>
      <c r="AN10" s="42"/>
      <c r="AO10" s="42"/>
      <c r="AP10" s="42"/>
      <c r="AQ10" s="42"/>
      <c r="AR10" s="42"/>
      <c r="AS10" s="42"/>
      <c r="AT10" s="35">
        <f>データ!W6</f>
        <v>2.33</v>
      </c>
      <c r="AU10" s="35"/>
      <c r="AV10" s="35"/>
      <c r="AW10" s="35"/>
      <c r="AX10" s="35"/>
      <c r="AY10" s="35"/>
      <c r="AZ10" s="35"/>
      <c r="BA10" s="35"/>
      <c r="BB10" s="35">
        <f>データ!X6</f>
        <v>2388.84</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p2ril4LSc7VXK+KciIdrT8amZzWhC0Q4uLqmsyYztEPZLeOBy0/ra7Y3HNKsKjpD+IB04X+fzVMEhyQ4MCtOtQ==" saltValue="YOzJNJsKRaA7UsKLbW2vrA=="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6</v>
      </c>
      <c r="G6" s="19">
        <f t="shared" si="3"/>
        <v>0</v>
      </c>
      <c r="H6" s="19" t="str">
        <f t="shared" si="3"/>
        <v>島根県　松江市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75.3</v>
      </c>
      <c r="P6" s="20">
        <f t="shared" si="3"/>
        <v>2.81</v>
      </c>
      <c r="Q6" s="20">
        <f t="shared" si="3"/>
        <v>98.19</v>
      </c>
      <c r="R6" s="20">
        <f t="shared" si="3"/>
        <v>3080</v>
      </c>
      <c r="S6" s="20">
        <f t="shared" si="3"/>
        <v>199432</v>
      </c>
      <c r="T6" s="20">
        <f t="shared" si="3"/>
        <v>572.99</v>
      </c>
      <c r="U6" s="20">
        <f t="shared" si="3"/>
        <v>348.05</v>
      </c>
      <c r="V6" s="20">
        <f t="shared" si="3"/>
        <v>5566</v>
      </c>
      <c r="W6" s="20">
        <f t="shared" si="3"/>
        <v>2.33</v>
      </c>
      <c r="X6" s="20">
        <f t="shared" si="3"/>
        <v>2388.84</v>
      </c>
      <c r="Y6" s="21">
        <f>IF(Y7="",NA(),Y7)</f>
        <v>92.65</v>
      </c>
      <c r="Z6" s="21">
        <f t="shared" ref="Z6:AH6" si="4">IF(Z7="",NA(),Z7)</f>
        <v>90.19</v>
      </c>
      <c r="AA6" s="21">
        <f t="shared" si="4"/>
        <v>81.319999999999993</v>
      </c>
      <c r="AB6" s="21">
        <f t="shared" si="4"/>
        <v>77.58</v>
      </c>
      <c r="AC6" s="21">
        <f t="shared" si="4"/>
        <v>77.95</v>
      </c>
      <c r="AD6" s="21">
        <f t="shared" si="4"/>
        <v>103.8</v>
      </c>
      <c r="AE6" s="21">
        <f t="shared" si="4"/>
        <v>101.8</v>
      </c>
      <c r="AF6" s="21">
        <f t="shared" si="4"/>
        <v>100.27</v>
      </c>
      <c r="AG6" s="21">
        <f t="shared" si="4"/>
        <v>95.71</v>
      </c>
      <c r="AH6" s="21">
        <f t="shared" si="4"/>
        <v>96.59</v>
      </c>
      <c r="AI6" s="20" t="str">
        <f>IF(AI7="","",IF(AI7="-","【-】","【"&amp;SUBSTITUTE(TEXT(AI7,"#,##0.00"),"-","△")&amp;"】"))</f>
        <v>【98.64】</v>
      </c>
      <c r="AJ6" s="20">
        <f>IF(AJ7="",NA(),AJ7)</f>
        <v>0</v>
      </c>
      <c r="AK6" s="20">
        <f t="shared" ref="AK6:AS6" si="5">IF(AK7="",NA(),AK7)</f>
        <v>0</v>
      </c>
      <c r="AL6" s="20">
        <f t="shared" si="5"/>
        <v>0</v>
      </c>
      <c r="AM6" s="20">
        <f t="shared" si="5"/>
        <v>0</v>
      </c>
      <c r="AN6" s="20">
        <f t="shared" si="5"/>
        <v>0</v>
      </c>
      <c r="AO6" s="21">
        <f t="shared" si="5"/>
        <v>5.81</v>
      </c>
      <c r="AP6" s="21">
        <f t="shared" si="5"/>
        <v>3.87</v>
      </c>
      <c r="AQ6" s="21">
        <f t="shared" si="5"/>
        <v>6.23</v>
      </c>
      <c r="AR6" s="21">
        <f t="shared" si="5"/>
        <v>11.66</v>
      </c>
      <c r="AS6" s="21">
        <f t="shared" si="5"/>
        <v>18.57</v>
      </c>
      <c r="AT6" s="20" t="str">
        <f>IF(AT7="","",IF(AT7="-","【-】","【"&amp;SUBSTITUTE(TEXT(AT7,"#,##0.00"),"-","△")&amp;"】"))</f>
        <v>【102.08】</v>
      </c>
      <c r="AU6" s="21">
        <f>IF(AU7="",NA(),AU7)</f>
        <v>4.83</v>
      </c>
      <c r="AV6" s="21">
        <f t="shared" ref="AV6:BD6" si="6">IF(AV7="",NA(),AV7)</f>
        <v>4.1100000000000003</v>
      </c>
      <c r="AW6" s="21">
        <f t="shared" si="6"/>
        <v>4.28</v>
      </c>
      <c r="AX6" s="21">
        <f t="shared" si="6"/>
        <v>3.73</v>
      </c>
      <c r="AY6" s="21">
        <f t="shared" si="6"/>
        <v>8.4499999999999993</v>
      </c>
      <c r="AZ6" s="21">
        <f t="shared" si="6"/>
        <v>22.04</v>
      </c>
      <c r="BA6" s="21">
        <f t="shared" si="6"/>
        <v>27.44</v>
      </c>
      <c r="BB6" s="21">
        <f t="shared" si="6"/>
        <v>33.43</v>
      </c>
      <c r="BC6" s="21">
        <f t="shared" si="6"/>
        <v>53.11</v>
      </c>
      <c r="BD6" s="21">
        <f t="shared" si="6"/>
        <v>54.48</v>
      </c>
      <c r="BE6" s="20" t="str">
        <f>IF(BE7="","",IF(BE7="-","【-】","【"&amp;SUBSTITUTE(TEXT(BE7,"#,##0.00"),"-","△")&amp;"】"))</f>
        <v>【61.46】</v>
      </c>
      <c r="BF6" s="21">
        <f>IF(BF7="",NA(),BF7)</f>
        <v>100.56</v>
      </c>
      <c r="BG6" s="21">
        <f t="shared" ref="BG6:BO6" si="7">IF(BG7="",NA(),BG7)</f>
        <v>128.13999999999999</v>
      </c>
      <c r="BH6" s="21">
        <f t="shared" si="7"/>
        <v>543.33000000000004</v>
      </c>
      <c r="BI6" s="21">
        <f t="shared" si="7"/>
        <v>552.73</v>
      </c>
      <c r="BJ6" s="21">
        <f t="shared" si="7"/>
        <v>546.89</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74.33</v>
      </c>
      <c r="BR6" s="21">
        <f t="shared" ref="BR6:BZ6" si="8">IF(BR7="",NA(),BR7)</f>
        <v>68.459999999999994</v>
      </c>
      <c r="BS6" s="21">
        <f t="shared" si="8"/>
        <v>53.85</v>
      </c>
      <c r="BT6" s="21">
        <f t="shared" si="8"/>
        <v>49.36</v>
      </c>
      <c r="BU6" s="21">
        <f t="shared" si="8"/>
        <v>49.5</v>
      </c>
      <c r="BV6" s="21">
        <f t="shared" si="8"/>
        <v>53.03</v>
      </c>
      <c r="BW6" s="21">
        <f t="shared" si="8"/>
        <v>51.07</v>
      </c>
      <c r="BX6" s="21">
        <f t="shared" si="8"/>
        <v>56.93</v>
      </c>
      <c r="BY6" s="21">
        <f t="shared" si="8"/>
        <v>49.44</v>
      </c>
      <c r="BZ6" s="21">
        <f t="shared" si="8"/>
        <v>54.39</v>
      </c>
      <c r="CA6" s="20" t="str">
        <f>IF(CA7="","",IF(CA7="-","【-】","【"&amp;SUBSTITUTE(TEXT(CA7,"#,##0.00"),"-","△")&amp;"】"))</f>
        <v>【44.22】</v>
      </c>
      <c r="CB6" s="21">
        <f>IF(CB7="",NA(),CB7)</f>
        <v>221.3</v>
      </c>
      <c r="CC6" s="21">
        <f t="shared" ref="CC6:CK6" si="9">IF(CC7="",NA(),CC7)</f>
        <v>240.43</v>
      </c>
      <c r="CD6" s="21">
        <f t="shared" si="9"/>
        <v>305.74</v>
      </c>
      <c r="CE6" s="21">
        <f t="shared" si="9"/>
        <v>334.68</v>
      </c>
      <c r="CF6" s="21">
        <f t="shared" si="9"/>
        <v>334.48</v>
      </c>
      <c r="CG6" s="21">
        <f t="shared" si="9"/>
        <v>301.77</v>
      </c>
      <c r="CH6" s="21">
        <f t="shared" si="9"/>
        <v>314.68</v>
      </c>
      <c r="CI6" s="21">
        <f t="shared" si="9"/>
        <v>300.17</v>
      </c>
      <c r="CJ6" s="21">
        <f t="shared" si="9"/>
        <v>343.49</v>
      </c>
      <c r="CK6" s="21">
        <f t="shared" si="9"/>
        <v>318.06</v>
      </c>
      <c r="CL6" s="20" t="str">
        <f>IF(CL7="","",IF(CL7="-","【-】","【"&amp;SUBSTITUTE(TEXT(CL7,"#,##0.00"),"-","△")&amp;"】"))</f>
        <v>【392.85】</v>
      </c>
      <c r="CM6" s="21">
        <f>IF(CM7="",NA(),CM7)</f>
        <v>37.72</v>
      </c>
      <c r="CN6" s="21">
        <f t="shared" ref="CN6:CV6" si="10">IF(CN7="",NA(),CN7)</f>
        <v>36.61</v>
      </c>
      <c r="CO6" s="21">
        <f t="shared" si="10"/>
        <v>34.85</v>
      </c>
      <c r="CP6" s="21">
        <f t="shared" si="10"/>
        <v>39.6</v>
      </c>
      <c r="CQ6" s="21">
        <f t="shared" si="10"/>
        <v>39.6</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93.91</v>
      </c>
      <c r="CY6" s="21">
        <f t="shared" ref="CY6:DG6" si="11">IF(CY7="",NA(),CY7)</f>
        <v>93.8</v>
      </c>
      <c r="CZ6" s="21">
        <f t="shared" si="11"/>
        <v>94.01</v>
      </c>
      <c r="DA6" s="21">
        <f t="shared" si="11"/>
        <v>94.08</v>
      </c>
      <c r="DB6" s="21">
        <f t="shared" si="11"/>
        <v>94</v>
      </c>
      <c r="DC6" s="21">
        <f t="shared" si="11"/>
        <v>85.32</v>
      </c>
      <c r="DD6" s="21">
        <f t="shared" si="11"/>
        <v>86</v>
      </c>
      <c r="DE6" s="21">
        <f t="shared" si="11"/>
        <v>86.33</v>
      </c>
      <c r="DF6" s="21">
        <f t="shared" si="11"/>
        <v>87.49</v>
      </c>
      <c r="DG6" s="21">
        <f t="shared" si="11"/>
        <v>87.61</v>
      </c>
      <c r="DH6" s="20" t="str">
        <f>IF(DH7="","",IF(DH7="-","【-】","【"&amp;SUBSTITUTE(TEXT(DH7,"#,##0.00"),"-","△")&amp;"】"))</f>
        <v>【80.63】</v>
      </c>
      <c r="DI6" s="21">
        <f>IF(DI7="",NA(),DI7)</f>
        <v>18.510000000000002</v>
      </c>
      <c r="DJ6" s="21">
        <f t="shared" ref="DJ6:DR6" si="12">IF(DJ7="",NA(),DJ7)</f>
        <v>21.62</v>
      </c>
      <c r="DK6" s="21">
        <f t="shared" si="12"/>
        <v>24.46</v>
      </c>
      <c r="DL6" s="21">
        <f t="shared" si="12"/>
        <v>26.82</v>
      </c>
      <c r="DM6" s="21">
        <f t="shared" si="12"/>
        <v>29.29</v>
      </c>
      <c r="DN6" s="21">
        <f t="shared" si="12"/>
        <v>17.260000000000002</v>
      </c>
      <c r="DO6" s="21">
        <f t="shared" si="12"/>
        <v>27.21</v>
      </c>
      <c r="DP6" s="21">
        <f t="shared" si="12"/>
        <v>32.14</v>
      </c>
      <c r="DQ6" s="21">
        <f t="shared" si="12"/>
        <v>29.9</v>
      </c>
      <c r="DR6" s="21">
        <f t="shared" si="12"/>
        <v>32.58</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1">
        <f t="shared" si="14"/>
        <v>0.1</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8" s="22" customFormat="1" x14ac:dyDescent="0.15">
      <c r="A7" s="14"/>
      <c r="B7" s="23">
        <v>2021</v>
      </c>
      <c r="C7" s="23">
        <v>322016</v>
      </c>
      <c r="D7" s="23">
        <v>46</v>
      </c>
      <c r="E7" s="23">
        <v>17</v>
      </c>
      <c r="F7" s="23">
        <v>6</v>
      </c>
      <c r="G7" s="23">
        <v>0</v>
      </c>
      <c r="H7" s="23" t="s">
        <v>96</v>
      </c>
      <c r="I7" s="23" t="s">
        <v>97</v>
      </c>
      <c r="J7" s="23" t="s">
        <v>98</v>
      </c>
      <c r="K7" s="23" t="s">
        <v>99</v>
      </c>
      <c r="L7" s="23" t="s">
        <v>100</v>
      </c>
      <c r="M7" s="23" t="s">
        <v>101</v>
      </c>
      <c r="N7" s="24" t="s">
        <v>102</v>
      </c>
      <c r="O7" s="24">
        <v>75.3</v>
      </c>
      <c r="P7" s="24">
        <v>2.81</v>
      </c>
      <c r="Q7" s="24">
        <v>98.19</v>
      </c>
      <c r="R7" s="24">
        <v>3080</v>
      </c>
      <c r="S7" s="24">
        <v>199432</v>
      </c>
      <c r="T7" s="24">
        <v>572.99</v>
      </c>
      <c r="U7" s="24">
        <v>348.05</v>
      </c>
      <c r="V7" s="24">
        <v>5566</v>
      </c>
      <c r="W7" s="24">
        <v>2.33</v>
      </c>
      <c r="X7" s="24">
        <v>2388.84</v>
      </c>
      <c r="Y7" s="24">
        <v>92.65</v>
      </c>
      <c r="Z7" s="24">
        <v>90.19</v>
      </c>
      <c r="AA7" s="24">
        <v>81.319999999999993</v>
      </c>
      <c r="AB7" s="24">
        <v>77.58</v>
      </c>
      <c r="AC7" s="24">
        <v>77.95</v>
      </c>
      <c r="AD7" s="24">
        <v>103.8</v>
      </c>
      <c r="AE7" s="24">
        <v>101.8</v>
      </c>
      <c r="AF7" s="24">
        <v>100.27</v>
      </c>
      <c r="AG7" s="24">
        <v>95.71</v>
      </c>
      <c r="AH7" s="24">
        <v>96.59</v>
      </c>
      <c r="AI7" s="24">
        <v>98.64</v>
      </c>
      <c r="AJ7" s="24">
        <v>0</v>
      </c>
      <c r="AK7" s="24">
        <v>0</v>
      </c>
      <c r="AL7" s="24">
        <v>0</v>
      </c>
      <c r="AM7" s="24">
        <v>0</v>
      </c>
      <c r="AN7" s="24">
        <v>0</v>
      </c>
      <c r="AO7" s="24">
        <v>5.81</v>
      </c>
      <c r="AP7" s="24">
        <v>3.87</v>
      </c>
      <c r="AQ7" s="24">
        <v>6.23</v>
      </c>
      <c r="AR7" s="24">
        <v>11.66</v>
      </c>
      <c r="AS7" s="24">
        <v>18.57</v>
      </c>
      <c r="AT7" s="24">
        <v>102.08</v>
      </c>
      <c r="AU7" s="24">
        <v>4.83</v>
      </c>
      <c r="AV7" s="24">
        <v>4.1100000000000003</v>
      </c>
      <c r="AW7" s="24">
        <v>4.28</v>
      </c>
      <c r="AX7" s="24">
        <v>3.73</v>
      </c>
      <c r="AY7" s="24">
        <v>8.4499999999999993</v>
      </c>
      <c r="AZ7" s="24">
        <v>22.04</v>
      </c>
      <c r="BA7" s="24">
        <v>27.44</v>
      </c>
      <c r="BB7" s="24">
        <v>33.43</v>
      </c>
      <c r="BC7" s="24">
        <v>53.11</v>
      </c>
      <c r="BD7" s="24">
        <v>54.48</v>
      </c>
      <c r="BE7" s="24">
        <v>61.46</v>
      </c>
      <c r="BF7" s="24">
        <v>100.56</v>
      </c>
      <c r="BG7" s="24">
        <v>128.13999999999999</v>
      </c>
      <c r="BH7" s="24">
        <v>543.33000000000004</v>
      </c>
      <c r="BI7" s="24">
        <v>552.73</v>
      </c>
      <c r="BJ7" s="24">
        <v>546.89</v>
      </c>
      <c r="BK7" s="24">
        <v>169.47</v>
      </c>
      <c r="BL7" s="24">
        <v>512.88</v>
      </c>
      <c r="BM7" s="24">
        <v>641.42999999999995</v>
      </c>
      <c r="BN7" s="24">
        <v>807.81</v>
      </c>
      <c r="BO7" s="24">
        <v>733.23</v>
      </c>
      <c r="BP7" s="24">
        <v>974.72</v>
      </c>
      <c r="BQ7" s="24">
        <v>74.33</v>
      </c>
      <c r="BR7" s="24">
        <v>68.459999999999994</v>
      </c>
      <c r="BS7" s="24">
        <v>53.85</v>
      </c>
      <c r="BT7" s="24">
        <v>49.36</v>
      </c>
      <c r="BU7" s="24">
        <v>49.5</v>
      </c>
      <c r="BV7" s="24">
        <v>53.03</v>
      </c>
      <c r="BW7" s="24">
        <v>51.07</v>
      </c>
      <c r="BX7" s="24">
        <v>56.93</v>
      </c>
      <c r="BY7" s="24">
        <v>49.44</v>
      </c>
      <c r="BZ7" s="24">
        <v>54.39</v>
      </c>
      <c r="CA7" s="24">
        <v>44.22</v>
      </c>
      <c r="CB7" s="24">
        <v>221.3</v>
      </c>
      <c r="CC7" s="24">
        <v>240.43</v>
      </c>
      <c r="CD7" s="24">
        <v>305.74</v>
      </c>
      <c r="CE7" s="24">
        <v>334.68</v>
      </c>
      <c r="CF7" s="24">
        <v>334.48</v>
      </c>
      <c r="CG7" s="24">
        <v>301.77</v>
      </c>
      <c r="CH7" s="24">
        <v>314.68</v>
      </c>
      <c r="CI7" s="24">
        <v>300.17</v>
      </c>
      <c r="CJ7" s="24">
        <v>343.49</v>
      </c>
      <c r="CK7" s="24">
        <v>318.06</v>
      </c>
      <c r="CL7" s="24">
        <v>392.85</v>
      </c>
      <c r="CM7" s="24">
        <v>37.72</v>
      </c>
      <c r="CN7" s="24">
        <v>36.61</v>
      </c>
      <c r="CO7" s="24">
        <v>34.85</v>
      </c>
      <c r="CP7" s="24">
        <v>39.6</v>
      </c>
      <c r="CQ7" s="24">
        <v>39.6</v>
      </c>
      <c r="CR7" s="24">
        <v>39.799999999999997</v>
      </c>
      <c r="CS7" s="24">
        <v>40.83</v>
      </c>
      <c r="CT7" s="24">
        <v>39.130000000000003</v>
      </c>
      <c r="CU7" s="24">
        <v>40.29</v>
      </c>
      <c r="CV7" s="24">
        <v>40.11</v>
      </c>
      <c r="CW7" s="24">
        <v>32.229999999999997</v>
      </c>
      <c r="CX7" s="24">
        <v>93.91</v>
      </c>
      <c r="CY7" s="24">
        <v>93.8</v>
      </c>
      <c r="CZ7" s="24">
        <v>94.01</v>
      </c>
      <c r="DA7" s="24">
        <v>94.08</v>
      </c>
      <c r="DB7" s="24">
        <v>94</v>
      </c>
      <c r="DC7" s="24">
        <v>85.32</v>
      </c>
      <c r="DD7" s="24">
        <v>86</v>
      </c>
      <c r="DE7" s="24">
        <v>86.33</v>
      </c>
      <c r="DF7" s="24">
        <v>87.49</v>
      </c>
      <c r="DG7" s="24">
        <v>87.61</v>
      </c>
      <c r="DH7" s="24">
        <v>80.63</v>
      </c>
      <c r="DI7" s="24">
        <v>18.510000000000002</v>
      </c>
      <c r="DJ7" s="24">
        <v>21.62</v>
      </c>
      <c r="DK7" s="24">
        <v>24.46</v>
      </c>
      <c r="DL7" s="24">
        <v>26.82</v>
      </c>
      <c r="DM7" s="24">
        <v>29.29</v>
      </c>
      <c r="DN7" s="24">
        <v>17.260000000000002</v>
      </c>
      <c r="DO7" s="24">
        <v>27.21</v>
      </c>
      <c r="DP7" s="24">
        <v>32.14</v>
      </c>
      <c r="DQ7" s="24">
        <v>29.9</v>
      </c>
      <c r="DR7" s="24">
        <v>32.58</v>
      </c>
      <c r="DS7" s="24">
        <v>26.28</v>
      </c>
      <c r="DT7" s="24">
        <v>0</v>
      </c>
      <c r="DU7" s="24">
        <v>0</v>
      </c>
      <c r="DV7" s="24">
        <v>0</v>
      </c>
      <c r="DW7" s="24">
        <v>0</v>
      </c>
      <c r="DX7" s="24">
        <v>0</v>
      </c>
      <c r="DY7" s="24">
        <v>0</v>
      </c>
      <c r="DZ7" s="24">
        <v>0</v>
      </c>
      <c r="EA7" s="24">
        <v>0</v>
      </c>
      <c r="EB7" s="24">
        <v>0</v>
      </c>
      <c r="EC7" s="24">
        <v>0</v>
      </c>
      <c r="ED7" s="24">
        <v>0</v>
      </c>
      <c r="EE7" s="24">
        <v>0</v>
      </c>
      <c r="EF7" s="24">
        <v>0</v>
      </c>
      <c r="EG7" s="24">
        <v>0</v>
      </c>
      <c r="EH7" s="24">
        <v>0.1</v>
      </c>
      <c r="EI7" s="24">
        <v>0</v>
      </c>
      <c r="EJ7" s="24">
        <v>0</v>
      </c>
      <c r="EK7" s="24">
        <v>0</v>
      </c>
      <c r="EL7" s="24">
        <v>0</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2023-02-16T06:42:57Z</cp:lastPrinted>
  <dcterms:created xsi:type="dcterms:W3CDTF">2022-12-01T01:38:49Z</dcterms:created>
  <dcterms:modified xsi:type="dcterms:W3CDTF">2023-02-17T09:14:20Z</dcterms:modified>
  <cp:category/>
</cp:coreProperties>
</file>