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3打ち返し0216\02回答（特環、農集、漁集）\02回答（提出）\"/>
    </mc:Choice>
  </mc:AlternateContent>
  <xr:revisionPtr revIDLastSave="0" documentId="8_{B481FF6F-A089-42A6-B99B-9BA83B5BC828}" xr6:coauthVersionLast="47" xr6:coauthVersionMax="47" xr10:uidLastSave="{00000000-0000-0000-0000-000000000000}"/>
  <workbookProtection workbookAlgorithmName="SHA-512" workbookHashValue="z2ssLZMx/gBRij6UvUtRX2jQGJmk38gkpEtAvu1UHEnjKM/Y96BLZZkRbYK87R1kBzZabV9n0GYN973U4yaSHg==" workbookSaltValue="79rHm3WHHCNciH0mZHtFU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P10" i="4" s="1"/>
  <c r="O6" i="5"/>
  <c r="N6" i="5"/>
  <c r="B10" i="4" s="1"/>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G85" i="4"/>
  <c r="E85" i="4"/>
  <c r="BB10" i="4"/>
  <c r="AT10" i="4"/>
  <c r="AD10" i="4"/>
  <c r="I10" i="4"/>
  <c r="AT8" i="4"/>
  <c r="AL8" i="4"/>
  <c r="W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<sst xmlns="http://schemas.openxmlformats.org/spreadsheetml/2006/main" count="231" uniqueCount="118">
  <si>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</si>
  <si>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</si>
  <si>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</si>
  <si>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</si>
  <si>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</si>
  <si>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</si>
  <si>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</si>
  <si>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</si>
  <si>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</si>
  <si>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</si>
  <si>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</si>
  <si>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</si>
  <si>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</si>
  <si>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</si>
  <si>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</si>
  <si>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</si>
  <si>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</si>
  <si>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</si>
  <si>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</si>
  <si>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</si>
  <si>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</si>
  <si>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</si>
  <si>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</si>
  <si>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</si>
  <si>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</si>
  <si>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</si>
  <si>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</si>
  <si>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</si>
  <si>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</si>
  <si>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</si>
  <si>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</si>
  <si>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</si>
  <si>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</si>
  <si>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</si>
  <si>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</si>
  <si>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</si>
  <si>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</si>
  <si>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</si>
  <si>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</si>
  <si>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</si>
  <si>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</si>
  <si>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</si>
  <si>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</si>
  <si>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</si>
  <si>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</si>
  <si>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</si>
  <si>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</si>
  <si>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</si>
  <si>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</si>
  <si>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</si>
  <si>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</si>
  <si>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</si>
  <si>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</si>
  <si>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</si>
  <si>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</si>
  <si>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</si>
  <si>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</si>
  <si>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</si>
  <si>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</si>
  <si>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</si>
  <si>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</si>
  <si>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</si>
  <si>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</si>
  <si>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</si>
  <si>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</si>
  <si>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</si>
  <si>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</si>
  <si>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</si>
  <si>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</si>
  <si>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</si>
  <si>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</si>
  <si>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</si>
  <si>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</si>
  <si>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</si>
  <si>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</si>
  <si>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</si>
  <si>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</si>
  <si>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</si>
  <si>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</si>
  <si>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</si>
  <si>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</si>
  <si>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</si>
  <si>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</si>
  <si>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</si>
  <si>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</si>
  <si>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</si>
  <si>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</si>
  <si>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</si>
  <si>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</si>
  <si>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</si>
  <si>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</si>
  <si>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</si>
  <si>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</si>
  <si>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</si>
  <si>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</si>
  <si>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</si>
  <si>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</si>
  <si>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</si>
  <si>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</si>
  <si>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</si>
  <si>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</si>
  <si>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</si>
  <si>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</si>
  <si>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</si>
  <si>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</si>
  <si>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</si>
  <si>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</si>
  <si>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</si>
  <si>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</si>
  <si>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</si>
  <si>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</si>
  <si>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</si>
  <si>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</si>
  <si>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</si>
  <si>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</si>
  <si>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建設事業は平成18年度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①有形固定資産減価償却率は年々上昇し、類似団体の平均を上回った。また、今後も上昇するものと見込んでいる。
　②管渠老朽化率は、法定耐用年数に達したものがないことから0%となっている。
　③管渠改善率
　一部の管渠において改修を実施しているが、これは管渠の支障移転を行ったものである。現時点では計画的な改修の予定はない。</t>
    <rPh sb="6" eb="8">
      <t>ヘイセイ</t>
    </rPh>
    <rPh sb="10" eb="12">
      <t>ネンド</t>
    </rPh>
    <rPh sb="121" eb="125">
      <t>ネンネンジョウショウ</t>
    </rPh>
    <rPh sb="235" eb="239">
      <t>シショウイテン</t>
    </rPh>
    <rPh sb="240" eb="241">
      <t>オコナ</t>
    </rPh>
    <phoneticPr fontId="4"/>
  </si>
  <si>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</si>
  <si>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26%で、繰出基準に基づく一般会計繰入金など使用料以外の収入を含めても費用を賄えていないが、①経常収支比率は0.7pt上昇し、ほぼ横ばいである。また、②累積欠損金については、他事業も含めた会計全体での欠損金が生じないよう、更なる経費削減に努める。
　③流動比率は、5%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企業債残高の減少に伴い前年度に比べ比率は低下している。
　⑤経費回収率・⑥汚水処理原価は、減価償却費や支払利息等の費用のうち、一般会計繰入金など使用料以外の収入を充てる費用を除いて算定したものである。下水道使用料はほぼ横ばいだが、汚水処理費の減少により経費回収率は2.9pt上昇し、汚水処理原価は低下した。
　⑦施設利用率が低い要因として施設規模が過大となっている可能性があるが、現在、5処理施設の公共下水道への接続事業を進めている。
　⑧水洗化率の大幅な上昇は見込めない状況であるが、接続勧奨や排水設備の戸別調査を行い、未接続世帯の接続促進を引き続き行う。</t>
    <rPh sb="143" eb="149">
      <t>ケイジョウシュウシヒリツ</t>
    </rPh>
    <rPh sb="155" eb="157">
      <t>ジョウショウ</t>
    </rPh>
    <rPh sb="161" eb="162">
      <t>ヨコ</t>
    </rPh>
    <rPh sb="215" eb="216">
      <t>ツト</t>
    </rPh>
    <rPh sb="230" eb="232">
      <t>ミマン</t>
    </rPh>
    <rPh sb="350" eb="355">
      <t>レイワガンネンド</t>
    </rPh>
    <rPh sb="356" eb="359">
      <t>コウサイヒ</t>
    </rPh>
    <rPh sb="360" eb="361">
      <t>タイ</t>
    </rPh>
    <rPh sb="363" eb="366">
      <t>クリダシキン</t>
    </rPh>
    <rPh sb="367" eb="369">
      <t>ミナオ</t>
    </rPh>
    <rPh sb="371" eb="376">
      <t>キギョウサイザンダカ</t>
    </rPh>
    <rPh sb="377" eb="378">
      <t>フク</t>
    </rPh>
    <rPh sb="381" eb="385">
      <t>イッパンカイケイ</t>
    </rPh>
    <rPh sb="385" eb="387">
      <t>フタン</t>
    </rPh>
    <rPh sb="387" eb="390">
      <t>ヨテイガク</t>
    </rPh>
    <rPh sb="391" eb="392">
      <t>ヘ</t>
    </rPh>
    <rPh sb="396" eb="398">
      <t>ヒリツ</t>
    </rPh>
    <rPh sb="399" eb="401">
      <t>オオハバ</t>
    </rPh>
    <rPh sb="402" eb="404">
      <t>ジョウショウ</t>
    </rPh>
    <rPh sb="407" eb="410">
      <t>トウネンド</t>
    </rPh>
    <rPh sb="412" eb="417">
      <t>キギョウサイザンダカ</t>
    </rPh>
    <rPh sb="418" eb="420">
      <t>ゲンショウ</t>
    </rPh>
    <rPh sb="421" eb="422">
      <t>トモナ</t>
    </rPh>
    <rPh sb="423" eb="426">
      <t>ゼンネンド</t>
    </rPh>
    <rPh sb="427" eb="428">
      <t>クラ</t>
    </rPh>
    <rPh sb="521" eb="522">
      <t>ヨコ</t>
    </rPh>
    <rPh sb="527" eb="532">
      <t>オスイショリヒ</t>
    </rPh>
    <rPh sb="533" eb="535">
      <t>ゲンショウ</t>
    </rPh>
    <rPh sb="538" eb="543">
      <t>ケイヒカイシュウリツ</t>
    </rPh>
    <rPh sb="549" eb="551">
      <t>ジョウショウ</t>
    </rPh>
    <rPh sb="560" eb="562">
      <t>テイカ</t>
    </rPh>
    <rPh sb="602" eb="604">
      <t>ゲンザイ</t>
    </rPh>
    <rPh sb="611" eb="616">
      <t>コウキョウゲスイドウ</t>
    </rPh>
    <rPh sb="618" eb="620">
      <t>セツゾク</t>
    </rPh>
    <rPh sb="620" eb="622">
      <t>ジギョウ</t>
    </rPh>
    <rPh sb="623" eb="624">
      <t>スス</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</si>
</sst>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0.01</c:v>
                </c:pt>
                <c:pt idx="4" formatCode="#,##0.00;&quot;△&quot;#,##0.00;&quot;-&quot;">
                  <c:v>0.02</c:v>
                </c:pt>
              </c:numCache>
            </c:numRef>
          </c:val>
          <c:extLst>
            <c:ext xmlns:c16="http://schemas.microsoft.com/office/drawing/2014/chart" uri="{C3380CC4-5D6E-409C-BE32-E72D297353CC}">
              <c16:uniqueId val="{00000000-52D6-468D-9A98-2713F2B506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52D6-468D-9A98-2713F2B506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48.04</c:v>
                </c:pt>
                <c:pt idx="1">
                  <c:v>47.47</c:v>
                </c:pt>
                <c:pt idx="2">
                  <c:v>46.03</c:v>
                </c:pt>
                <c:pt idx="3">
                  <c:v>50.08</c:v>
                </c:pt>
                <c:pt idx="4">
                  <c:v>50.08</c:v>
                </c:pt>
              </c:numCache>
            </c:numRef>
          </c:val>
          <c:extLst>
            <c:ext xmlns:c16="http://schemas.microsoft.com/office/drawing/2014/chart" uri="{C3380CC4-5D6E-409C-BE32-E72D297353CC}">
              <c16:uniqueId val="{00000000-6AB9-4461-8BB4-179E8B745D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6AB9-4461-8BB4-179E8B745D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89.04</c:v>
                </c:pt>
                <c:pt idx="1">
                  <c:v>89.19</c:v>
                </c:pt>
                <c:pt idx="2">
                  <c:v>89.62</c:v>
                </c:pt>
                <c:pt idx="3">
                  <c:v>89.65</c:v>
                </c:pt>
                <c:pt idx="4">
                  <c:v>89.51</c:v>
                </c:pt>
              </c:numCache>
            </c:numRef>
          </c:val>
          <c:extLst>
            <c:ext xmlns:c16="http://schemas.microsoft.com/office/drawing/2014/chart" uri="{C3380CC4-5D6E-409C-BE32-E72D297353CC}">
              <c16:uniqueId val="{00000000-C668-447E-96D9-94F1F45209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C668-447E-96D9-94F1F45209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94.05</c:v>
                </c:pt>
                <c:pt idx="1">
                  <c:v>92.03</c:v>
                </c:pt>
                <c:pt idx="2">
                  <c:v>83.47</c:v>
                </c:pt>
                <c:pt idx="3">
                  <c:v>82.36</c:v>
                </c:pt>
                <c:pt idx="4">
                  <c:v>83.08</c:v>
                </c:pt>
              </c:numCache>
            </c:numRef>
          </c:val>
          <c:extLst>
            <c:ext xmlns:c16="http://schemas.microsoft.com/office/drawing/2014/chart" uri="{C3380CC4-5D6E-409C-BE32-E72D297353CC}">
              <c16:uniqueId val="{00000000-5960-470D-BC1D-795C2CB453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5960-470D-BC1D-795C2CB453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18.21</c:v>
                </c:pt>
                <c:pt idx="1">
                  <c:v>21.41</c:v>
                </c:pt>
                <c:pt idx="2">
                  <c:v>24.51</c:v>
                </c:pt>
                <c:pt idx="3">
                  <c:v>27.37</c:v>
                </c:pt>
                <c:pt idx="4">
                  <c:v>30.03</c:v>
                </c:pt>
              </c:numCache>
            </c:numRef>
          </c:val>
          <c:extLst>
            <c:ext xmlns:c16="http://schemas.microsoft.com/office/drawing/2014/chart" uri="{C3380CC4-5D6E-409C-BE32-E72D297353CC}">
              <c16:uniqueId val="{00000000-0B86-4FB6-8E83-A55977D532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0B86-4FB6-8E83-A55977D532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89-41BB-BF62-082C01E77B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89-41BB-BF62-082C01E77B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1025.8</c:v>
                </c:pt>
                <c:pt idx="1">
                  <c:v>1090.9000000000001</c:v>
                </c:pt>
                <c:pt idx="2">
                  <c:v>1195.4000000000001</c:v>
                </c:pt>
                <c:pt idx="3">
                  <c:v>1292.03</c:v>
                </c:pt>
                <c:pt idx="4">
                  <c:v>1369.13</c:v>
                </c:pt>
              </c:numCache>
            </c:numRef>
          </c:val>
          <c:extLst>
            <c:ext xmlns:c16="http://schemas.microsoft.com/office/drawing/2014/chart" uri="{C3380CC4-5D6E-409C-BE32-E72D297353CC}">
              <c16:uniqueId val="{00000000-65FF-4F49-93CE-BC04DC1CDE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65FF-4F49-93CE-BC04DC1CDE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c:v>
                </c:pt>
                <c:pt idx="1">
                  <c:v>2.7</c:v>
                </c:pt>
                <c:pt idx="2">
                  <c:v>2.58</c:v>
                </c:pt>
                <c:pt idx="3">
                  <c:v>2.67</c:v>
                </c:pt>
                <c:pt idx="4">
                  <c:v>2.61</c:v>
                </c:pt>
              </c:numCache>
            </c:numRef>
          </c:val>
          <c:extLst>
            <c:ext xmlns:c16="http://schemas.microsoft.com/office/drawing/2014/chart" uri="{C3380CC4-5D6E-409C-BE32-E72D297353CC}">
              <c16:uniqueId val="{00000000-2D4A-4514-BD30-5A19005061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2D4A-4514-BD30-5A19005061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229.96</c:v>
                </c:pt>
                <c:pt idx="1">
                  <c:v>202.54</c:v>
                </c:pt>
                <c:pt idx="2">
                  <c:v>828.8</c:v>
                </c:pt>
                <c:pt idx="3">
                  <c:v>805.24</c:v>
                </c:pt>
                <c:pt idx="4">
                  <c:v>705.81</c:v>
                </c:pt>
              </c:numCache>
            </c:numRef>
          </c:val>
          <c:extLst>
            <c:ext xmlns:c16="http://schemas.microsoft.com/office/drawing/2014/chart" uri="{C3380CC4-5D6E-409C-BE32-E72D297353CC}">
              <c16:uniqueId val="{00000000-7F8E-4EE5-AD9F-2CC0925ABC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7F8E-4EE5-AD9F-2CC0925ABC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75.05</c:v>
                </c:pt>
                <c:pt idx="1">
                  <c:v>69.89</c:v>
                </c:pt>
                <c:pt idx="2">
                  <c:v>53.46</c:v>
                </c:pt>
                <c:pt idx="3">
                  <c:v>53.18</c:v>
                </c:pt>
                <c:pt idx="4">
                  <c:v>56.05</c:v>
                </c:pt>
              </c:numCache>
            </c:numRef>
          </c:val>
          <c:extLst>
            <c:ext xmlns:c16="http://schemas.microsoft.com/office/drawing/2014/chart" uri="{C3380CC4-5D6E-409C-BE32-E72D297353CC}">
              <c16:uniqueId val="{00000000-596E-4BC1-B521-9C23D4F72A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596E-4BC1-B521-9C23D4F72A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227.77</c:v>
                </c:pt>
                <c:pt idx="1">
                  <c:v>244.45</c:v>
                </c:pt>
                <c:pt idx="2">
                  <c:v>319.14</c:v>
                </c:pt>
                <c:pt idx="3">
                  <c:v>317.35000000000002</c:v>
                </c:pt>
                <c:pt idx="4">
                  <c:v>304.12</c:v>
                </c:pt>
              </c:numCache>
            </c:numRef>
          </c:val>
          <c:extLst>
            <c:ext xmlns:c16="http://schemas.microsoft.com/office/drawing/2014/chart" uri="{C3380CC4-5D6E-409C-BE32-E72D297353CC}">
              <c16:uniqueId val="{00000000-F73F-48E0-99CE-ECB23B7BC9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F73F-48E0-99CE-ECB23B7BC9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0" zoomScale="87" zoomScaleNormal="87" workbookViewId="0">
      <selection activeCell="CC23" sqref="CC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自治体職員</v>
      </c>
      <c r="AE8" s="41"/>
      <c r="AF8" s="41"/>
      <c r="AG8" s="41"/>
      <c r="AH8" s="41"/>
      <c r="AI8" s="41"/>
      <c r="AJ8" s="41"/>
      <c r="AK8" s="3"/>
      <c r="AL8" s="42">
        <f>データ!S6</f>
        <v>199432</v>
      </c>
      <c r="AM8" s="42"/>
      <c r="AN8" s="42"/>
      <c r="AO8" s="42"/>
      <c r="AP8" s="42"/>
      <c r="AQ8" s="42"/>
      <c r="AR8" s="42"/>
      <c r="AS8" s="42"/>
      <c r="AT8" s="35">
        <f>データ!T6</f>
        <v>572.99</v>
      </c>
      <c r="AU8" s="35"/>
      <c r="AV8" s="35"/>
      <c r="AW8" s="35"/>
      <c r="AX8" s="35"/>
      <c r="AY8" s="35"/>
      <c r="AZ8" s="35"/>
      <c r="BA8" s="35"/>
      <c r="BB8" s="35">
        <f>データ!U6</f>
        <v>348.05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53.74</v>
      </c>
      <c r="J10" s="35"/>
      <c r="K10" s="35"/>
      <c r="L10" s="35"/>
      <c r="M10" s="35"/>
      <c r="N10" s="35"/>
      <c r="O10" s="35"/>
      <c r="P10" s="35">
        <f>データ!P6</f>
        <v>8.11</v>
      </c>
      <c r="Q10" s="35"/>
      <c r="R10" s="35"/>
      <c r="S10" s="35"/>
      <c r="T10" s="35"/>
      <c r="U10" s="35"/>
      <c r="V10" s="35"/>
      <c r="W10" s="35">
        <f>データ!Q6</f>
        <v>89.1</v>
      </c>
      <c r="X10" s="35"/>
      <c r="Y10" s="35"/>
      <c r="Z10" s="35"/>
      <c r="AA10" s="35"/>
      <c r="AB10" s="35"/>
      <c r="AC10" s="35"/>
      <c r="AD10" s="42">
        <f>データ!R6</f>
        <v>3080</v>
      </c>
      <c r="AE10" s="42"/>
      <c r="AF10" s="42"/>
      <c r="AG10" s="42"/>
      <c r="AH10" s="42"/>
      <c r="AI10" s="42"/>
      <c r="AJ10" s="42"/>
      <c r="AK10" s="2"/>
      <c r="AL10" s="42">
        <f>データ!V6</f>
        <v>16089</v>
      </c>
      <c r="AM10" s="42"/>
      <c r="AN10" s="42"/>
      <c r="AO10" s="42"/>
      <c r="AP10" s="42"/>
      <c r="AQ10" s="42"/>
      <c r="AR10" s="42"/>
      <c r="AS10" s="42"/>
      <c r="AT10" s="35">
        <f>データ!W6</f>
        <v>6.84</v>
      </c>
      <c r="AU10" s="35"/>
      <c r="AV10" s="35"/>
      <c r="AW10" s="35"/>
      <c r="AX10" s="35"/>
      <c r="AY10" s="35"/>
      <c r="AZ10" s="35"/>
      <c r="BA10" s="35"/>
      <c r="BB10" s="35">
        <f>データ!X6</f>
        <v>2352.19</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117</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115</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37EckeoEO6YFjE6kTXg/xSrkU3gVL8EuiJ+az1AnatWPmEcc16n3nHgyz+n2jIHNy3iYTTrZ2Dzt0cL2ze29Tg==" saltValue="BWhqmt8ZOEtRiRrFzw32IQ=="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17</v>
      </c>
      <c r="F6" s="19">
        <f t="shared" si="3"/>
        <v>5</v>
      </c>
      <c r="G6" s="19">
        <f t="shared" si="3"/>
        <v>0</v>
      </c>
      <c r="H6" s="19" t="str">
        <f t="shared" si="3"/>
        <v>島根県　松江市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53.74</v>
      </c>
      <c r="P6" s="20">
        <f t="shared" si="3"/>
        <v>8.11</v>
      </c>
      <c r="Q6" s="20">
        <f t="shared" si="3"/>
        <v>89.1</v>
      </c>
      <c r="R6" s="20">
        <f t="shared" si="3"/>
        <v>3080</v>
      </c>
      <c r="S6" s="20">
        <f t="shared" si="3"/>
        <v>199432</v>
      </c>
      <c r="T6" s="20">
        <f t="shared" si="3"/>
        <v>572.99</v>
      </c>
      <c r="U6" s="20">
        <f t="shared" si="3"/>
        <v>348.05</v>
      </c>
      <c r="V6" s="20">
        <f t="shared" si="3"/>
        <v>16089</v>
      </c>
      <c r="W6" s="20">
        <f t="shared" si="3"/>
        <v>6.84</v>
      </c>
      <c r="X6" s="20">
        <f t="shared" si="3"/>
        <v>2352.19</v>
      </c>
      <c r="Y6" s="21">
        <f>IF(Y7="",NA(),Y7)</f>
        <v>94.05</v>
      </c>
      <c r="Z6" s="21">
        <f t="shared" ref="Z6:AH6" si="4">IF(Z7="",NA(),Z7)</f>
        <v>92.03</v>
      </c>
      <c r="AA6" s="21">
        <f t="shared" si="4"/>
        <v>83.47</v>
      </c>
      <c r="AB6" s="21">
        <f t="shared" si="4"/>
        <v>82.36</v>
      </c>
      <c r="AC6" s="21">
        <f t="shared" si="4"/>
        <v>83.08</v>
      </c>
      <c r="AD6" s="21">
        <f t="shared" si="4"/>
        <v>100.99</v>
      </c>
      <c r="AE6" s="21">
        <f t="shared" si="4"/>
        <v>101.27</v>
      </c>
      <c r="AF6" s="21">
        <f t="shared" si="4"/>
        <v>101.91</v>
      </c>
      <c r="AG6" s="21">
        <f t="shared" si="4"/>
        <v>103.09</v>
      </c>
      <c r="AH6" s="21">
        <f t="shared" si="4"/>
        <v>102.11</v>
      </c>
      <c r="AI6" s="20" t="str">
        <f>IF(AI7="","",IF(AI7="-","【-】","【"&amp;SUBSTITUTE(TEXT(AI7,"#,##0.00"),"-","△")&amp;"】"))</f>
        <v>【104.16】</v>
      </c>
      <c r="AJ6" s="21">
        <f>IF(AJ7="",NA(),AJ7)</f>
        <v>1025.8</v>
      </c>
      <c r="AK6" s="21">
        <f t="shared" ref="AK6:AS6" si="5">IF(AK7="",NA(),AK7)</f>
        <v>1090.9000000000001</v>
      </c>
      <c r="AL6" s="21">
        <f t="shared" si="5"/>
        <v>1195.4000000000001</v>
      </c>
      <c r="AM6" s="21">
        <f t="shared" si="5"/>
        <v>1292.03</v>
      </c>
      <c r="AN6" s="21">
        <f t="shared" si="5"/>
        <v>1369.13</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3.3</v>
      </c>
      <c r="AV6" s="21">
        <f t="shared" ref="AV6:BD6" si="6">IF(AV7="",NA(),AV7)</f>
        <v>2.7</v>
      </c>
      <c r="AW6" s="21">
        <f t="shared" si="6"/>
        <v>2.58</v>
      </c>
      <c r="AX6" s="21">
        <f t="shared" si="6"/>
        <v>2.67</v>
      </c>
      <c r="AY6" s="21">
        <f t="shared" si="6"/>
        <v>2.61</v>
      </c>
      <c r="AZ6" s="21">
        <f t="shared" si="6"/>
        <v>38.119999999999997</v>
      </c>
      <c r="BA6" s="21">
        <f t="shared" si="6"/>
        <v>43.5</v>
      </c>
      <c r="BB6" s="21">
        <f t="shared" si="6"/>
        <v>44.14</v>
      </c>
      <c r="BC6" s="21">
        <f t="shared" si="6"/>
        <v>37.24</v>
      </c>
      <c r="BD6" s="21">
        <f t="shared" si="6"/>
        <v>33.58</v>
      </c>
      <c r="BE6" s="20" t="str">
        <f>IF(BE7="","",IF(BE7="-","【-】","【"&amp;SUBSTITUTE(TEXT(BE7,"#,##0.00"),"-","△")&amp;"】"))</f>
        <v>【34.77】</v>
      </c>
      <c r="BF6" s="21">
        <f>IF(BF7="",NA(),BF7)</f>
        <v>229.96</v>
      </c>
      <c r="BG6" s="21">
        <f t="shared" ref="BG6:BO6" si="7">IF(BG7="",NA(),BG7)</f>
        <v>202.54</v>
      </c>
      <c r="BH6" s="21">
        <f t="shared" si="7"/>
        <v>828.8</v>
      </c>
      <c r="BI6" s="21">
        <f t="shared" si="7"/>
        <v>805.24</v>
      </c>
      <c r="BJ6" s="21">
        <f t="shared" si="7"/>
        <v>705.81</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75.05</v>
      </c>
      <c r="BR6" s="21">
        <f t="shared" ref="BR6:BZ6" si="8">IF(BR7="",NA(),BR7)</f>
        <v>69.89</v>
      </c>
      <c r="BS6" s="21">
        <f t="shared" si="8"/>
        <v>53.46</v>
      </c>
      <c r="BT6" s="21">
        <f t="shared" si="8"/>
        <v>53.18</v>
      </c>
      <c r="BU6" s="21">
        <f t="shared" si="8"/>
        <v>56.05</v>
      </c>
      <c r="BV6" s="21">
        <f t="shared" si="8"/>
        <v>65.33</v>
      </c>
      <c r="BW6" s="21">
        <f t="shared" si="8"/>
        <v>65.39</v>
      </c>
      <c r="BX6" s="21">
        <f t="shared" si="8"/>
        <v>65.37</v>
      </c>
      <c r="BY6" s="21">
        <f t="shared" si="8"/>
        <v>68.11</v>
      </c>
      <c r="BZ6" s="21">
        <f t="shared" si="8"/>
        <v>67.23</v>
      </c>
      <c r="CA6" s="20" t="str">
        <f>IF(CA7="","",IF(CA7="-","【-】","【"&amp;SUBSTITUTE(TEXT(CA7,"#,##0.00"),"-","△")&amp;"】"))</f>
        <v>【60.65】</v>
      </c>
      <c r="CB6" s="21">
        <f>IF(CB7="",NA(),CB7)</f>
        <v>227.77</v>
      </c>
      <c r="CC6" s="21">
        <f t="shared" ref="CC6:CK6" si="9">IF(CC7="",NA(),CC7)</f>
        <v>244.45</v>
      </c>
      <c r="CD6" s="21">
        <f t="shared" si="9"/>
        <v>319.14</v>
      </c>
      <c r="CE6" s="21">
        <f t="shared" si="9"/>
        <v>317.35000000000002</v>
      </c>
      <c r="CF6" s="21">
        <f t="shared" si="9"/>
        <v>304.12</v>
      </c>
      <c r="CG6" s="21">
        <f t="shared" si="9"/>
        <v>227.43</v>
      </c>
      <c r="CH6" s="21">
        <f t="shared" si="9"/>
        <v>230.88</v>
      </c>
      <c r="CI6" s="21">
        <f t="shared" si="9"/>
        <v>228.99</v>
      </c>
      <c r="CJ6" s="21">
        <f t="shared" si="9"/>
        <v>222.41</v>
      </c>
      <c r="CK6" s="21">
        <f t="shared" si="9"/>
        <v>228.21</v>
      </c>
      <c r="CL6" s="20" t="str">
        <f>IF(CL7="","",IF(CL7="-","【-】","【"&amp;SUBSTITUTE(TEXT(CL7,"#,##0.00"),"-","△")&amp;"】"))</f>
        <v>【256.97】</v>
      </c>
      <c r="CM6" s="21">
        <f>IF(CM7="",NA(),CM7)</f>
        <v>48.04</v>
      </c>
      <c r="CN6" s="21">
        <f t="shared" ref="CN6:CV6" si="10">IF(CN7="",NA(),CN7)</f>
        <v>47.47</v>
      </c>
      <c r="CO6" s="21">
        <f t="shared" si="10"/>
        <v>46.03</v>
      </c>
      <c r="CP6" s="21">
        <f t="shared" si="10"/>
        <v>50.08</v>
      </c>
      <c r="CQ6" s="21">
        <f t="shared" si="10"/>
        <v>50.08</v>
      </c>
      <c r="CR6" s="21">
        <f t="shared" si="10"/>
        <v>56.01</v>
      </c>
      <c r="CS6" s="21">
        <f t="shared" si="10"/>
        <v>56.72</v>
      </c>
      <c r="CT6" s="21">
        <f t="shared" si="10"/>
        <v>54.06</v>
      </c>
      <c r="CU6" s="21">
        <f t="shared" si="10"/>
        <v>55.26</v>
      </c>
      <c r="CV6" s="21">
        <f t="shared" si="10"/>
        <v>54.54</v>
      </c>
      <c r="CW6" s="20" t="str">
        <f>IF(CW7="","",IF(CW7="-","【-】","【"&amp;SUBSTITUTE(TEXT(CW7,"#,##0.00"),"-","△")&amp;"】"))</f>
        <v>【61.14】</v>
      </c>
      <c r="CX6" s="21">
        <f>IF(CX7="",NA(),CX7)</f>
        <v>89.04</v>
      </c>
      <c r="CY6" s="21">
        <f t="shared" ref="CY6:DG6" si="11">IF(CY7="",NA(),CY7)</f>
        <v>89.19</v>
      </c>
      <c r="CZ6" s="21">
        <f t="shared" si="11"/>
        <v>89.62</v>
      </c>
      <c r="DA6" s="21">
        <f t="shared" si="11"/>
        <v>89.65</v>
      </c>
      <c r="DB6" s="21">
        <f t="shared" si="11"/>
        <v>89.51</v>
      </c>
      <c r="DC6" s="21">
        <f t="shared" si="11"/>
        <v>89.77</v>
      </c>
      <c r="DD6" s="21">
        <f t="shared" si="11"/>
        <v>90.04</v>
      </c>
      <c r="DE6" s="21">
        <f t="shared" si="11"/>
        <v>90.11</v>
      </c>
      <c r="DF6" s="21">
        <f t="shared" si="11"/>
        <v>90.52</v>
      </c>
      <c r="DG6" s="21">
        <f t="shared" si="11"/>
        <v>90.3</v>
      </c>
      <c r="DH6" s="20" t="str">
        <f>IF(DH7="","",IF(DH7="-","【-】","【"&amp;SUBSTITUTE(TEXT(DH7,"#,##0.00"),"-","△")&amp;"】"))</f>
        <v>【86.91】</v>
      </c>
      <c r="DI6" s="21">
        <f>IF(DI7="",NA(),DI7)</f>
        <v>18.21</v>
      </c>
      <c r="DJ6" s="21">
        <f t="shared" ref="DJ6:DR6" si="12">IF(DJ7="",NA(),DJ7)</f>
        <v>21.41</v>
      </c>
      <c r="DK6" s="21">
        <f t="shared" si="12"/>
        <v>24.51</v>
      </c>
      <c r="DL6" s="21">
        <f t="shared" si="12"/>
        <v>27.37</v>
      </c>
      <c r="DM6" s="21">
        <f t="shared" si="12"/>
        <v>30.03</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1">
        <f t="shared" si="14"/>
        <v>0.01</v>
      </c>
      <c r="EI6" s="21">
        <f t="shared" si="14"/>
        <v>0.02</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322016</v>
      </c>
      <c r="D7" s="23">
        <v>46</v>
      </c>
      <c r="E7" s="23">
        <v>17</v>
      </c>
      <c r="F7" s="23">
        <v>5</v>
      </c>
      <c r="G7" s="23">
        <v>0</v>
      </c>
      <c r="H7" s="23" t="s">
        <v>96</v>
      </c>
      <c r="I7" s="23" t="s">
        <v>97</v>
      </c>
      <c r="J7" s="23" t="s">
        <v>98</v>
      </c>
      <c r="K7" s="23" t="s">
        <v>99</v>
      </c>
      <c r="L7" s="23" t="s">
        <v>100</v>
      </c>
      <c r="M7" s="23" t="s">
        <v>101</v>
      </c>
      <c r="N7" s="24" t="s">
        <v>102</v>
      </c>
      <c r="O7" s="24">
        <v>53.74</v>
      </c>
      <c r="P7" s="24">
        <v>8.11</v>
      </c>
      <c r="Q7" s="24">
        <v>89.1</v>
      </c>
      <c r="R7" s="24">
        <v>3080</v>
      </c>
      <c r="S7" s="24">
        <v>199432</v>
      </c>
      <c r="T7" s="24">
        <v>572.99</v>
      </c>
      <c r="U7" s="24">
        <v>348.05</v>
      </c>
      <c r="V7" s="24">
        <v>16089</v>
      </c>
      <c r="W7" s="24">
        <v>6.84</v>
      </c>
      <c r="X7" s="24">
        <v>2352.19</v>
      </c>
      <c r="Y7" s="24">
        <v>94.05</v>
      </c>
      <c r="Z7" s="24">
        <v>92.03</v>
      </c>
      <c r="AA7" s="24">
        <v>83.47</v>
      </c>
      <c r="AB7" s="24">
        <v>82.36</v>
      </c>
      <c r="AC7" s="24">
        <v>83.08</v>
      </c>
      <c r="AD7" s="24">
        <v>100.99</v>
      </c>
      <c r="AE7" s="24">
        <v>101.27</v>
      </c>
      <c r="AF7" s="24">
        <v>101.91</v>
      </c>
      <c r="AG7" s="24">
        <v>103.09</v>
      </c>
      <c r="AH7" s="24">
        <v>102.11</v>
      </c>
      <c r="AI7" s="24">
        <v>104.16</v>
      </c>
      <c r="AJ7" s="24">
        <v>1025.8</v>
      </c>
      <c r="AK7" s="24">
        <v>1090.9000000000001</v>
      </c>
      <c r="AL7" s="24">
        <v>1195.4000000000001</v>
      </c>
      <c r="AM7" s="24">
        <v>1292.03</v>
      </c>
      <c r="AN7" s="24">
        <v>1369.13</v>
      </c>
      <c r="AO7" s="24">
        <v>149.02000000000001</v>
      </c>
      <c r="AP7" s="24">
        <v>137.09</v>
      </c>
      <c r="AQ7" s="24">
        <v>127.98</v>
      </c>
      <c r="AR7" s="24">
        <v>101.24</v>
      </c>
      <c r="AS7" s="24">
        <v>124.9</v>
      </c>
      <c r="AT7" s="24">
        <v>128.22999999999999</v>
      </c>
      <c r="AU7" s="24">
        <v>3.3</v>
      </c>
      <c r="AV7" s="24">
        <v>2.7</v>
      </c>
      <c r="AW7" s="24">
        <v>2.58</v>
      </c>
      <c r="AX7" s="24">
        <v>2.67</v>
      </c>
      <c r="AY7" s="24">
        <v>2.61</v>
      </c>
      <c r="AZ7" s="24">
        <v>38.119999999999997</v>
      </c>
      <c r="BA7" s="24">
        <v>43.5</v>
      </c>
      <c r="BB7" s="24">
        <v>44.14</v>
      </c>
      <c r="BC7" s="24">
        <v>37.24</v>
      </c>
      <c r="BD7" s="24">
        <v>33.58</v>
      </c>
      <c r="BE7" s="24">
        <v>34.770000000000003</v>
      </c>
      <c r="BF7" s="24">
        <v>229.96</v>
      </c>
      <c r="BG7" s="24">
        <v>202.54</v>
      </c>
      <c r="BH7" s="24">
        <v>828.8</v>
      </c>
      <c r="BI7" s="24">
        <v>805.24</v>
      </c>
      <c r="BJ7" s="24">
        <v>705.81</v>
      </c>
      <c r="BK7" s="24">
        <v>684.74</v>
      </c>
      <c r="BL7" s="24">
        <v>654.91999999999996</v>
      </c>
      <c r="BM7" s="24">
        <v>654.71</v>
      </c>
      <c r="BN7" s="24">
        <v>783.8</v>
      </c>
      <c r="BO7" s="24">
        <v>778.81</v>
      </c>
      <c r="BP7" s="24">
        <v>786.37</v>
      </c>
      <c r="BQ7" s="24">
        <v>75.05</v>
      </c>
      <c r="BR7" s="24">
        <v>69.89</v>
      </c>
      <c r="BS7" s="24">
        <v>53.46</v>
      </c>
      <c r="BT7" s="24">
        <v>53.18</v>
      </c>
      <c r="BU7" s="24">
        <v>56.05</v>
      </c>
      <c r="BV7" s="24">
        <v>65.33</v>
      </c>
      <c r="BW7" s="24">
        <v>65.39</v>
      </c>
      <c r="BX7" s="24">
        <v>65.37</v>
      </c>
      <c r="BY7" s="24">
        <v>68.11</v>
      </c>
      <c r="BZ7" s="24">
        <v>67.23</v>
      </c>
      <c r="CA7" s="24">
        <v>60.65</v>
      </c>
      <c r="CB7" s="24">
        <v>227.77</v>
      </c>
      <c r="CC7" s="24">
        <v>244.45</v>
      </c>
      <c r="CD7" s="24">
        <v>319.14</v>
      </c>
      <c r="CE7" s="24">
        <v>317.35000000000002</v>
      </c>
      <c r="CF7" s="24">
        <v>304.12</v>
      </c>
      <c r="CG7" s="24">
        <v>227.43</v>
      </c>
      <c r="CH7" s="24">
        <v>230.88</v>
      </c>
      <c r="CI7" s="24">
        <v>228.99</v>
      </c>
      <c r="CJ7" s="24">
        <v>222.41</v>
      </c>
      <c r="CK7" s="24">
        <v>228.21</v>
      </c>
      <c r="CL7" s="24">
        <v>256.97000000000003</v>
      </c>
      <c r="CM7" s="24">
        <v>48.04</v>
      </c>
      <c r="CN7" s="24">
        <v>47.47</v>
      </c>
      <c r="CO7" s="24">
        <v>46.03</v>
      </c>
      <c r="CP7" s="24">
        <v>50.08</v>
      </c>
      <c r="CQ7" s="24">
        <v>50.08</v>
      </c>
      <c r="CR7" s="24">
        <v>56.01</v>
      </c>
      <c r="CS7" s="24">
        <v>56.72</v>
      </c>
      <c r="CT7" s="24">
        <v>54.06</v>
      </c>
      <c r="CU7" s="24">
        <v>55.26</v>
      </c>
      <c r="CV7" s="24">
        <v>54.54</v>
      </c>
      <c r="CW7" s="24">
        <v>61.14</v>
      </c>
      <c r="CX7" s="24">
        <v>89.04</v>
      </c>
      <c r="CY7" s="24">
        <v>89.19</v>
      </c>
      <c r="CZ7" s="24">
        <v>89.62</v>
      </c>
      <c r="DA7" s="24">
        <v>89.65</v>
      </c>
      <c r="DB7" s="24">
        <v>89.51</v>
      </c>
      <c r="DC7" s="24">
        <v>89.77</v>
      </c>
      <c r="DD7" s="24">
        <v>90.04</v>
      </c>
      <c r="DE7" s="24">
        <v>90.11</v>
      </c>
      <c r="DF7" s="24">
        <v>90.52</v>
      </c>
      <c r="DG7" s="24">
        <v>90.3</v>
      </c>
      <c r="DH7" s="24">
        <v>86.91</v>
      </c>
      <c r="DI7" s="24">
        <v>18.21</v>
      </c>
      <c r="DJ7" s="24">
        <v>21.41</v>
      </c>
      <c r="DK7" s="24">
        <v>24.51</v>
      </c>
      <c r="DL7" s="24">
        <v>27.37</v>
      </c>
      <c r="DM7" s="24">
        <v>30.03</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0.01</v>
      </c>
      <c r="EI7" s="24">
        <v>0.02</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2023-02-16T05:57:14Z</cp:lastPrinted>
  <dcterms:created xsi:type="dcterms:W3CDTF">2022-12-01T01:36:36Z</dcterms:created>
  <dcterms:modified xsi:type="dcterms:W3CDTF">2023-02-17T09:13:42Z</dcterms:modified>
  <cp:category/>
</cp:coreProperties>
</file>