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gfsv.sg.local\財務係\05-1　経営分析表\R3決算\02　R3決算\230116公営企業に係る「経営比較分析表」の分析等について\02回答\02下水\"/>
    </mc:Choice>
  </mc:AlternateContent>
  <xr:revisionPtr revIDLastSave="0" documentId="13_ncr:1_{5C939902-D616-419D-BE05-D45DCAD91E9A}" xr6:coauthVersionLast="47" xr6:coauthVersionMax="47" xr10:uidLastSave="{00000000-0000-0000-0000-000000000000}"/>
  <workbookProtection workbookAlgorithmName="SHA-512" workbookHashValue="8USBinmGASquX/X96UXMVeG57ar7lKwUIsSwyhcIW/cUhduZKBTK1GMrbBVXwd6V0SkeQj06xRcyTrQbPm5G1w==" workbookSaltValue="2z92UG/jfukNzU0idtvu/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I10" i="4"/>
  <c r="B10" i="4"/>
  <c r="BB8" i="4"/>
  <c r="AD8" i="4"/>
  <c r="W8" i="4"/>
  <c r="P8" i="4"/>
  <c r="B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<sst xmlns="http://schemas.openxmlformats.org/spreadsheetml/2006/main" count="236" uniqueCount="118">
  <si>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</si>
  <si>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</si>
  <si>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</si>
  <si>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</si>
  <si>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</si>
  <si>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</si>
  <si>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</si>
  <si>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</si>
  <si>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</si>
  <si>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</si>
  <si>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</si>
  <si>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</si>
  <si>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</si>
  <si>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</si>
  <si>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</si>
  <si>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</si>
  <si>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</si>
  <si>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</si>
  <si>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</si>
  <si>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</si>
  <si>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</si>
  <si>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</si>
  <si>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</si>
  <si>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</si>
  <si>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</si>
  <si>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</si>
  <si>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</si>
  <si>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</si>
  <si>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</si>
  <si>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</si>
  <si>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</si>
  <si>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</si>
  <si>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</si>
  <si>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</si>
  <si>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</si>
  <si>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</si>
  <si>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</si>
  <si>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</si>
  <si>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</si>
  <si>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</si>
  <si>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</si>
  <si>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</si>
  <si>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</si>
  <si>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</si>
  <si>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</si>
  <si>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</si>
  <si>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</si>
  <si>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</si>
  <si>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</si>
  <si>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</si>
  <si>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</si>
  <si>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</si>
  <si>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</si>
  <si>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</si>
  <si>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</si>
  <si>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</si>
  <si>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</si>
  <si>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</si>
  <si>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</si>
  <si>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</si>
  <si>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</si>
  <si>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</si>
  <si>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</si>
  <si>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</si>
  <si>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</si>
  <si>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</si>
  <si>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</si>
  <si>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</si>
  <si>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</si>
  <si>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</si>
  <si>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</si>
  <si>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</si>
  <si>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</si>
  <si>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</si>
  <si>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</si>
  <si>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</si>
  <si>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</si>
  <si>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</si>
  <si>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</si>
  <si>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</si>
  <si>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</si>
  <si>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</si>
  <si>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</si>
  <si>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</si>
  <si>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</si>
  <si>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</si>
  <si>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</si>
  <si>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</si>
  <si>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</si>
  <si>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</si>
  <si>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</si>
  <si>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</si>
  <si>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</si>
  <si>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</si>
  <si>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</si>
  <si>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</si>
  <si>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</si>
  <si>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</si>
  <si>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</si>
  <si>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</si>
  <si>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</si>
  <si>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</si>
  <si>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</si>
  <si>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</si>
  <si>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</si>
  <si>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</si>
  <si>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</si>
  <si>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</si>
  <si>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</si>
  <si>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</si>
  <si>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</si>
  <si>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</si>
  <si>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</si>
  <si>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</si>
  <si>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</si>
  <si>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t>　当事業は、平成26年度に面整備事業が完了している。
　償却資産の大半を占める管渠は現時点で老朽化の度合は低いが、ポンプ場の機器等については、法定耐用年数を超えるものもある。
　①有形固定資産減価償却率は、類似団体に比べ低い状況であるが、年々上昇している。また、今後も上昇するものと見込んでいる。
　②管渠老朽化率は、法定耐用年数に達したものがないことから0%となっているが、過去、一定期間に集中的に事業を実施した期間もあり、将来その当時の施設が一斉に耐用年数に達する状況となるため、事業の平準化も考慮した計画的な更新計画を策定する必要がある。
　③管渠改善率
　一部の管渠において改修を実施しているが、</t>
    </r>
    <r>
      <rPr>
        <sz val="10"/>
        <rFont val="ＭＳ ゴシック"/>
        <family val="3"/>
        <charset val="128"/>
      </rPr>
      <t>これは土質条件等で破損した管渠を改修したものである。
　なお、当事業の汚水は、すべて島根県管理の流域下水道に接続して処理しており、処理場は有していない。</t>
    </r>
    <rPh sb="282" eb="284">
      <t>イチブ</t>
    </rPh>
    <rPh sb="285" eb="287">
      <t>カンキョ</t>
    </rPh>
    <rPh sb="291" eb="293">
      <t>カイシュウ</t>
    </rPh>
    <rPh sb="294" eb="296">
      <t>ジッシ</t>
    </rPh>
    <rPh sb="305" eb="307">
      <t>ドシツ</t>
    </rPh>
    <rPh sb="307" eb="309">
      <t>ジョウケン</t>
    </rPh>
    <rPh sb="309" eb="310">
      <t>トウ</t>
    </rPh>
    <rPh sb="311" eb="313">
      <t>ハソン</t>
    </rPh>
    <rPh sb="315" eb="317">
      <t>カンキョ</t>
    </rPh>
    <rPh sb="318" eb="320">
      <t>カイシュウ</t>
    </rPh>
    <phoneticPr fontId="15"/>
  </si>
  <si>
    <t>　公共下水道のほか、集落排水事業や公設浄化槽事業を含めた下水道事業全体として概ね健全な経営であり、今後も上下水道事業経営の指針となる経営計画にある施策に関し、進行管理を通じて毎年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で下水道事業の再構築を図ることで、将来にわたり事業を健全に運営できる体制を構築していく。</t>
    <rPh sb="73" eb="75">
      <t>シサク</t>
    </rPh>
    <rPh sb="76" eb="77">
      <t>カン</t>
    </rPh>
    <rPh sb="84" eb="85">
      <t>ツウ</t>
    </rPh>
    <phoneticPr fontId="4"/>
  </si>
  <si>
    <r>
      <t>　当事業は、一般会計からの繰入れや長期前受金戻入など、使用料以外の収入も含めて、経営の健全性・効率性を保つことを前提としている。
　①経常収支比率が100%以上で、②累積欠損金も発生していないが、総収益のうち下水道使用料の占める割合は</t>
    </r>
    <r>
      <rPr>
        <sz val="10"/>
        <color rgb="FFFF0000"/>
        <rFont val="ＭＳ ゴシック"/>
        <family val="3"/>
        <charset val="128"/>
      </rPr>
      <t>51%</t>
    </r>
    <r>
      <rPr>
        <sz val="10"/>
        <color theme="1"/>
        <rFont val="ＭＳ ゴシック"/>
        <family val="3"/>
        <charset val="128"/>
      </rPr>
      <t>であり、繰出基準に基づく一般会計繰入金など使用料以外の収入を含めて費用を賄っている。
　③流動比率は</t>
    </r>
    <r>
      <rPr>
        <sz val="10"/>
        <color rgb="FFFF0000"/>
        <rFont val="ＭＳ ゴシック"/>
        <family val="3"/>
        <charset val="128"/>
      </rPr>
      <t>40%</t>
    </r>
    <r>
      <rPr>
        <sz val="10"/>
        <color theme="1"/>
        <rFont val="ＭＳ ゴシック"/>
        <family val="3"/>
        <charset val="128"/>
      </rPr>
      <t xml:space="preserve">で、類似団体平均を下回る低い値となっている。これは流動負債に次年度償還する建設改良等に充てた企業債を含むためであるが、その財源は次年度の使用料及び一般会計繰入金を予定している。
　④企業債残高対事業規模比率は、企業債残高の減少に伴って前年度に比べ低下している。
</t>
    </r>
    <r>
      <rPr>
        <sz val="10"/>
        <rFont val="ＭＳ ゴシック"/>
        <family val="3"/>
        <charset val="128"/>
      </rPr>
      <t>　⑤経費回収率、⑥汚水処理原価は、減価償却費や支払利息等の費用のうち、一般会計繰入金など使用料以外の収入を充てる費用を除いて算定したものである。</t>
    </r>
    <r>
      <rPr>
        <sz val="10"/>
        <color rgb="FFFF0000"/>
        <rFont val="ＭＳ ゴシック"/>
        <family val="3"/>
        <charset val="128"/>
      </rPr>
      <t>委託料、流域下水道負担金、減価償却費の減少により汚水処理費用が減少したため、新型コロナウィルスの影響を大きく受けた前年度と比べ経費回収率は上昇し、汚水処理原価は低下した。</t>
    </r>
    <r>
      <rPr>
        <sz val="10"/>
        <color theme="1"/>
        <rFont val="ＭＳ ゴシック"/>
        <family val="3"/>
        <charset val="128"/>
      </rPr>
      <t xml:space="preserve">
　⑦施設利用率については、処理場を有していないため算定できない。
　⑧水洗化率は、</t>
    </r>
    <r>
      <rPr>
        <sz val="10"/>
        <color rgb="FFFF0000"/>
        <rFont val="ＭＳ ゴシック"/>
        <family val="3"/>
        <charset val="128"/>
      </rPr>
      <t>前年度と比較して0.08pt上昇した</t>
    </r>
    <r>
      <rPr>
        <sz val="10"/>
        <color theme="1"/>
        <rFont val="ＭＳ ゴシック"/>
        <family val="3"/>
        <charset val="128"/>
      </rPr>
      <t>。H26年度に面整備が概成しており、大幅な上昇は見込めない状況であるが、接続勧奨や排水設備の戸別調査を行い、未接続世帯の接続促進を引き続き行う。</t>
    </r>
    <rPh sb="175" eb="179">
      <t>ルイジダンタイ</t>
    </rPh>
    <rPh sb="179" eb="181">
      <t>ヘイキン</t>
    </rPh>
    <rPh sb="182" eb="184">
      <t>シタマワ</t>
    </rPh>
    <rPh sb="185" eb="186">
      <t>ヒク</t>
    </rPh>
    <rPh sb="187" eb="188">
      <t>アタイ</t>
    </rPh>
    <rPh sb="376" eb="379">
      <t>イタクリョウ</t>
    </rPh>
    <rPh sb="380" eb="388">
      <t>リュウイキゲスイドウフタンキン</t>
    </rPh>
    <rPh sb="389" eb="394">
      <t>ゲンカショウキャクヒ</t>
    </rPh>
    <rPh sb="395" eb="397">
      <t>ゲンショウ</t>
    </rPh>
    <rPh sb="400" eb="406">
      <t>オスイショリヒヨウ</t>
    </rPh>
    <rPh sb="407" eb="409">
      <t>ゲンショウ</t>
    </rPh>
    <rPh sb="437" eb="438">
      <t>クラ</t>
    </rPh>
    <rPh sb="445" eb="447">
      <t>ジョウショウ</t>
    </rPh>
    <rPh sb="449" eb="455">
      <t>オスイショリゲンカ</t>
    </rPh>
    <rPh sb="456" eb="458">
      <t>テイカ</t>
    </rPh>
    <rPh sb="503" eb="506">
      <t>ゼンネンド</t>
    </rPh>
    <rPh sb="517" eb="51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</si>
</sst>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0.04</c:v>
                </c:pt>
                <c:pt idx="2">
                  <c:v>0.04</c:v>
                </c:pt>
                <c:pt idx="3">
                  <c:v>0.17</c:v>
                </c:pt>
                <c:pt idx="4">
                  <c:v>0.23</c:v>
                </c:pt>
              </c:numCache>
            </c:numRef>
          </c:val>
          <c:extLst>
            <c:ext xmlns:c16="http://schemas.microsoft.com/office/drawing/2014/chart" uri="{C3380CC4-5D6E-409C-BE32-E72D297353CC}">
              <c16:uniqueId val="{00000000-1B6F-49B8-B4FA-F0DE9B118A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1B6F-49B8-B4FA-F0DE9B118A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F9-4211-A7AE-FEE75135F89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A3F9-4211-A7AE-FEE75135F89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94.68</c:v>
                </c:pt>
                <c:pt idx="1">
                  <c:v>94.8</c:v>
                </c:pt>
                <c:pt idx="2">
                  <c:v>94.86</c:v>
                </c:pt>
                <c:pt idx="3">
                  <c:v>95.05</c:v>
                </c:pt>
                <c:pt idx="4">
                  <c:v>95.13</c:v>
                </c:pt>
              </c:numCache>
            </c:numRef>
          </c:val>
          <c:extLst>
            <c:ext xmlns:c16="http://schemas.microsoft.com/office/drawing/2014/chart" uri="{C3380CC4-5D6E-409C-BE32-E72D297353CC}">
              <c16:uniqueId val="{00000000-C570-403C-A921-8D760B5DD6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C570-403C-A921-8D760B5DD6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117.24</c:v>
                </c:pt>
                <c:pt idx="1">
                  <c:v>119.78</c:v>
                </c:pt>
                <c:pt idx="2">
                  <c:v>119.63</c:v>
                </c:pt>
                <c:pt idx="3">
                  <c:v>114.76</c:v>
                </c:pt>
                <c:pt idx="4">
                  <c:v>118.82</c:v>
                </c:pt>
              </c:numCache>
            </c:numRef>
          </c:val>
          <c:extLst>
            <c:ext xmlns:c16="http://schemas.microsoft.com/office/drawing/2014/chart" uri="{C3380CC4-5D6E-409C-BE32-E72D297353CC}">
              <c16:uniqueId val="{00000000-E1D9-491C-8DEF-A0C4AA79D37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E1D9-491C-8DEF-A0C4AA79D37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14.52</c:v>
                </c:pt>
                <c:pt idx="1">
                  <c:v>17.34</c:v>
                </c:pt>
                <c:pt idx="2">
                  <c:v>20.12</c:v>
                </c:pt>
                <c:pt idx="3">
                  <c:v>22.76</c:v>
                </c:pt>
                <c:pt idx="4">
                  <c:v>25.45</c:v>
                </c:pt>
              </c:numCache>
            </c:numRef>
          </c:val>
          <c:extLst>
            <c:ext xmlns:c16="http://schemas.microsoft.com/office/drawing/2014/chart" uri="{C3380CC4-5D6E-409C-BE32-E72D297353CC}">
              <c16:uniqueId val="{00000000-E420-4678-B651-7B352E1312B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E420-4678-B651-7B352E1312B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C5-4CC3-8AB6-4511731DF5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87C5-4CC3-8AB6-4511731DF5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71-4266-8B4F-3AB9B88E97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9771-4266-8B4F-3AB9B88E97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35.479999999999997</c:v>
                </c:pt>
                <c:pt idx="1">
                  <c:v>37.92</c:v>
                </c:pt>
                <c:pt idx="2">
                  <c:v>23.6</c:v>
                </c:pt>
                <c:pt idx="3">
                  <c:v>43.11</c:v>
                </c:pt>
                <c:pt idx="4">
                  <c:v>40.53</c:v>
                </c:pt>
              </c:numCache>
            </c:numRef>
          </c:val>
          <c:extLst>
            <c:ext xmlns:c16="http://schemas.microsoft.com/office/drawing/2014/chart" uri="{C3380CC4-5D6E-409C-BE32-E72D297353CC}">
              <c16:uniqueId val="{00000000-2314-44E7-A65E-1CFD02C247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2314-44E7-A65E-1CFD02C247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399.53</c:v>
                </c:pt>
                <c:pt idx="1">
                  <c:v>357.8</c:v>
                </c:pt>
                <c:pt idx="2">
                  <c:v>352.74</c:v>
                </c:pt>
                <c:pt idx="3">
                  <c:v>326.43</c:v>
                </c:pt>
                <c:pt idx="4">
                  <c:v>300.04000000000002</c:v>
                </c:pt>
              </c:numCache>
            </c:numRef>
          </c:val>
          <c:extLst>
            <c:ext xmlns:c16="http://schemas.microsoft.com/office/drawing/2014/chart" uri="{C3380CC4-5D6E-409C-BE32-E72D297353CC}">
              <c16:uniqueId val="{00000000-E91A-4EFD-A49B-195CC49D358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E91A-4EFD-A49B-195CC49D358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104.72</c:v>
                </c:pt>
                <c:pt idx="1">
                  <c:v>106.11</c:v>
                </c:pt>
                <c:pt idx="2">
                  <c:v>113.97</c:v>
                </c:pt>
                <c:pt idx="3">
                  <c:v>104.56</c:v>
                </c:pt>
                <c:pt idx="4">
                  <c:v>116.92</c:v>
                </c:pt>
              </c:numCache>
            </c:numRef>
          </c:val>
          <c:extLst>
            <c:ext xmlns:c16="http://schemas.microsoft.com/office/drawing/2014/chart" uri="{C3380CC4-5D6E-409C-BE32-E72D297353CC}">
              <c16:uniqueId val="{00000000-6C4F-44C2-9068-1488B158F92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6C4F-44C2-9068-1488B158F92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173.46</c:v>
                </c:pt>
                <c:pt idx="1">
                  <c:v>171.5</c:v>
                </c:pt>
                <c:pt idx="2">
                  <c:v>159.21</c:v>
                </c:pt>
                <c:pt idx="3">
                  <c:v>170.57</c:v>
                </c:pt>
                <c:pt idx="4">
                  <c:v>153.22999999999999</c:v>
                </c:pt>
              </c:numCache>
            </c:numRef>
          </c:val>
          <c:extLst>
            <c:ext xmlns:c16="http://schemas.microsoft.com/office/drawing/2014/chart" uri="{C3380CC4-5D6E-409C-BE32-E72D297353CC}">
              <c16:uniqueId val="{00000000-9B60-4D0A-BA5B-D798C24D039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9B60-4D0A-BA5B-D798C24D039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島根県　松江市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1" t="s">
        <v>1</v>
      </c>
      <c r="C7" s="41"/>
      <c r="D7" s="41"/>
      <c r="E7" s="41"/>
      <c r="F7" s="41"/>
      <c r="G7" s="41"/>
      <c r="H7" s="41"/>
      <c r="I7" s="41" t="s">
        <v>2</v>
      </c>
      <c r="J7" s="41"/>
      <c r="K7" s="41"/>
      <c r="L7" s="41"/>
      <c r="M7" s="41"/>
      <c r="N7" s="41"/>
      <c r="O7" s="41"/>
      <c r="P7" s="41" t="s">
        <v>3</v>
      </c>
      <c r="Q7" s="41"/>
      <c r="R7" s="41"/>
      <c r="S7" s="41"/>
      <c r="T7" s="41"/>
      <c r="U7" s="41"/>
      <c r="V7" s="41"/>
      <c r="W7" s="41" t="s">
        <v>4</v>
      </c>
      <c r="X7" s="41"/>
      <c r="Y7" s="41"/>
      <c r="Z7" s="41"/>
      <c r="AA7" s="41"/>
      <c r="AB7" s="41"/>
      <c r="AC7" s="41"/>
      <c r="AD7" s="41" t="s">
        <v>5</v>
      </c>
      <c r="AE7" s="41"/>
      <c r="AF7" s="41"/>
      <c r="AG7" s="41"/>
      <c r="AH7" s="41"/>
      <c r="AI7" s="41"/>
      <c r="AJ7" s="41"/>
      <c r="AK7" s="3"/>
      <c r="AL7" s="41" t="s">
        <v>6</v>
      </c>
      <c r="AM7" s="41"/>
      <c r="AN7" s="41"/>
      <c r="AO7" s="41"/>
      <c r="AP7" s="41"/>
      <c r="AQ7" s="41"/>
      <c r="AR7" s="41"/>
      <c r="AS7" s="41"/>
      <c r="AT7" s="41" t="s">
        <v>7</v>
      </c>
      <c r="AU7" s="41"/>
      <c r="AV7" s="41"/>
      <c r="AW7" s="41"/>
      <c r="AX7" s="41"/>
      <c r="AY7" s="41"/>
      <c r="AZ7" s="41"/>
      <c r="BA7" s="41"/>
      <c r="BB7" s="41" t="s">
        <v>8</v>
      </c>
      <c r="BC7" s="41"/>
      <c r="BD7" s="41"/>
      <c r="BE7" s="41"/>
      <c r="BF7" s="41"/>
      <c r="BG7" s="41"/>
      <c r="BH7" s="41"/>
      <c r="BI7" s="41"/>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Ad</v>
      </c>
      <c r="X8" s="59"/>
      <c r="Y8" s="59"/>
      <c r="Z8" s="59"/>
      <c r="AA8" s="59"/>
      <c r="AB8" s="59"/>
      <c r="AC8" s="59"/>
      <c r="AD8" s="60" t="str">
        <f>データ!$M$6</f>
        <v>自治体職員</v>
      </c>
      <c r="AE8" s="60"/>
      <c r="AF8" s="60"/>
      <c r="AG8" s="60"/>
      <c r="AH8" s="60"/>
      <c r="AI8" s="60"/>
      <c r="AJ8" s="60"/>
      <c r="AK8" s="3"/>
      <c r="AL8" s="40">
        <f>データ!S6</f>
        <v>199432</v>
      </c>
      <c r="AM8" s="40"/>
      <c r="AN8" s="40"/>
      <c r="AO8" s="40"/>
      <c r="AP8" s="40"/>
      <c r="AQ8" s="40"/>
      <c r="AR8" s="40"/>
      <c r="AS8" s="40"/>
      <c r="AT8" s="39">
        <f>データ!T6</f>
        <v>572.99</v>
      </c>
      <c r="AU8" s="39"/>
      <c r="AV8" s="39"/>
      <c r="AW8" s="39"/>
      <c r="AX8" s="39"/>
      <c r="AY8" s="39"/>
      <c r="AZ8" s="39"/>
      <c r="BA8" s="39"/>
      <c r="BB8" s="39">
        <f>データ!U6</f>
        <v>348.05</v>
      </c>
      <c r="BC8" s="39"/>
      <c r="BD8" s="39"/>
      <c r="BE8" s="39"/>
      <c r="BF8" s="39"/>
      <c r="BG8" s="39"/>
      <c r="BH8" s="39"/>
      <c r="BI8" s="39"/>
      <c r="BJ8" s="3"/>
      <c r="BK8" s="3"/>
      <c r="BL8" s="55" t="s">
        <v>10</v>
      </c>
      <c r="BM8" s="56"/>
      <c r="BN8" s="57" t="s">
        <v>11</v>
      </c>
      <c r="BO8" s="57"/>
      <c r="BP8" s="57"/>
      <c r="BQ8" s="57"/>
      <c r="BR8" s="57"/>
      <c r="BS8" s="57"/>
      <c r="BT8" s="57"/>
      <c r="BU8" s="57"/>
      <c r="BV8" s="57"/>
      <c r="BW8" s="57"/>
      <c r="BX8" s="57"/>
      <c r="BY8" s="58"/>
    </row>
    <row r="9" spans="1:78" ht="18.75" customHeight="1" x14ac:dyDescent="0.15">
      <c r="A9" s="2"/>
      <c r="B9" s="41" t="s">
        <v>12</v>
      </c>
      <c r="C9" s="41"/>
      <c r="D9" s="41"/>
      <c r="E9" s="41"/>
      <c r="F9" s="41"/>
      <c r="G9" s="41"/>
      <c r="H9" s="41"/>
      <c r="I9" s="41" t="s">
        <v>13</v>
      </c>
      <c r="J9" s="41"/>
      <c r="K9" s="41"/>
      <c r="L9" s="41"/>
      <c r="M9" s="41"/>
      <c r="N9" s="41"/>
      <c r="O9" s="41"/>
      <c r="P9" s="41" t="s">
        <v>14</v>
      </c>
      <c r="Q9" s="41"/>
      <c r="R9" s="41"/>
      <c r="S9" s="41"/>
      <c r="T9" s="41"/>
      <c r="U9" s="41"/>
      <c r="V9" s="41"/>
      <c r="W9" s="41" t="s">
        <v>15</v>
      </c>
      <c r="X9" s="41"/>
      <c r="Y9" s="41"/>
      <c r="Z9" s="41"/>
      <c r="AA9" s="41"/>
      <c r="AB9" s="41"/>
      <c r="AC9" s="41"/>
      <c r="AD9" s="41" t="s">
        <v>16</v>
      </c>
      <c r="AE9" s="41"/>
      <c r="AF9" s="41"/>
      <c r="AG9" s="41"/>
      <c r="AH9" s="41"/>
      <c r="AI9" s="41"/>
      <c r="AJ9" s="41"/>
      <c r="AK9" s="3"/>
      <c r="AL9" s="41" t="s">
        <v>17</v>
      </c>
      <c r="AM9" s="41"/>
      <c r="AN9" s="41"/>
      <c r="AO9" s="41"/>
      <c r="AP9" s="41"/>
      <c r="AQ9" s="41"/>
      <c r="AR9" s="41"/>
      <c r="AS9" s="41"/>
      <c r="AT9" s="41" t="s">
        <v>18</v>
      </c>
      <c r="AU9" s="41"/>
      <c r="AV9" s="41"/>
      <c r="AW9" s="41"/>
      <c r="AX9" s="41"/>
      <c r="AY9" s="41"/>
      <c r="AZ9" s="41"/>
      <c r="BA9" s="41"/>
      <c r="BB9" s="41" t="s">
        <v>19</v>
      </c>
      <c r="BC9" s="41"/>
      <c r="BD9" s="41"/>
      <c r="BE9" s="41"/>
      <c r="BF9" s="41"/>
      <c r="BG9" s="41"/>
      <c r="BH9" s="41"/>
      <c r="BI9" s="41"/>
      <c r="BJ9" s="3"/>
      <c r="BK9" s="3"/>
      <c r="BL9" s="42" t="s">
        <v>20</v>
      </c>
      <c r="BM9" s="43"/>
      <c r="BN9" s="44" t="s">
        <v>21</v>
      </c>
      <c r="BO9" s="44"/>
      <c r="BP9" s="44"/>
      <c r="BQ9" s="44"/>
      <c r="BR9" s="44"/>
      <c r="BS9" s="44"/>
      <c r="BT9" s="44"/>
      <c r="BU9" s="44"/>
      <c r="BV9" s="44"/>
      <c r="BW9" s="44"/>
      <c r="BX9" s="44"/>
      <c r="BY9" s="45"/>
    </row>
    <row r="10" spans="1:78" ht="18.75" customHeight="1" x14ac:dyDescent="0.15">
      <c r="A10" s="2"/>
      <c r="B10" s="39" t="str">
        <f>データ!N6</f>
        <v>-</v>
      </c>
      <c r="C10" s="39"/>
      <c r="D10" s="39"/>
      <c r="E10" s="39"/>
      <c r="F10" s="39"/>
      <c r="G10" s="39"/>
      <c r="H10" s="39"/>
      <c r="I10" s="39">
        <f>データ!O6</f>
        <v>63.04</v>
      </c>
      <c r="J10" s="39"/>
      <c r="K10" s="39"/>
      <c r="L10" s="39"/>
      <c r="M10" s="39"/>
      <c r="N10" s="39"/>
      <c r="O10" s="39"/>
      <c r="P10" s="39">
        <f>データ!P6</f>
        <v>78.25</v>
      </c>
      <c r="Q10" s="39"/>
      <c r="R10" s="39"/>
      <c r="S10" s="39"/>
      <c r="T10" s="39"/>
      <c r="U10" s="39"/>
      <c r="V10" s="39"/>
      <c r="W10" s="39">
        <f>データ!Q6</f>
        <v>90.15</v>
      </c>
      <c r="X10" s="39"/>
      <c r="Y10" s="39"/>
      <c r="Z10" s="39"/>
      <c r="AA10" s="39"/>
      <c r="AB10" s="39"/>
      <c r="AC10" s="39"/>
      <c r="AD10" s="40">
        <f>データ!R6</f>
        <v>3080</v>
      </c>
      <c r="AE10" s="40"/>
      <c r="AF10" s="40"/>
      <c r="AG10" s="40"/>
      <c r="AH10" s="40"/>
      <c r="AI10" s="40"/>
      <c r="AJ10" s="40"/>
      <c r="AK10" s="2"/>
      <c r="AL10" s="40">
        <f>データ!V6</f>
        <v>155197</v>
      </c>
      <c r="AM10" s="40"/>
      <c r="AN10" s="40"/>
      <c r="AO10" s="40"/>
      <c r="AP10" s="40"/>
      <c r="AQ10" s="40"/>
      <c r="AR10" s="40"/>
      <c r="AS10" s="40"/>
      <c r="AT10" s="39">
        <f>データ!W6</f>
        <v>45.36</v>
      </c>
      <c r="AU10" s="39"/>
      <c r="AV10" s="39"/>
      <c r="AW10" s="39"/>
      <c r="AX10" s="39"/>
      <c r="AY10" s="39"/>
      <c r="AZ10" s="39"/>
      <c r="BA10" s="39"/>
      <c r="BB10" s="39">
        <f>データ!X6</f>
        <v>3421.45</v>
      </c>
      <c r="BC10" s="39"/>
      <c r="BD10" s="39"/>
      <c r="BE10" s="39"/>
      <c r="BF10" s="39"/>
      <c r="BG10" s="39"/>
      <c r="BH10" s="39"/>
      <c r="BI10" s="39"/>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117</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116</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NnOPqy2RV5TDU80U1jvIvBO5QFoZPIOWW0ij8IneobFd5wcTZBOG+sP6iQD3pomdm8g7cG3Ub8zsRSuiOho+TQ==" saltValue="4egWT+90LyUqyFbyqA2Q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322016</v>
      </c>
      <c r="D6" s="19">
        <f t="shared" si="3"/>
        <v>46</v>
      </c>
      <c r="E6" s="19">
        <f t="shared" si="3"/>
        <v>17</v>
      </c>
      <c r="F6" s="19">
        <f t="shared" si="3"/>
        <v>1</v>
      </c>
      <c r="G6" s="19">
        <f t="shared" si="3"/>
        <v>0</v>
      </c>
      <c r="H6" s="19" t="str">
        <f t="shared" si="3"/>
        <v>島根県　松江市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63.04</v>
      </c>
      <c r="P6" s="20">
        <f t="shared" si="3"/>
        <v>78.25</v>
      </c>
      <c r="Q6" s="20">
        <f t="shared" si="3"/>
        <v>90.15</v>
      </c>
      <c r="R6" s="20">
        <f t="shared" si="3"/>
        <v>3080</v>
      </c>
      <c r="S6" s="20">
        <f t="shared" si="3"/>
        <v>199432</v>
      </c>
      <c r="T6" s="20">
        <f t="shared" si="3"/>
        <v>572.99</v>
      </c>
      <c r="U6" s="20">
        <f t="shared" si="3"/>
        <v>348.05</v>
      </c>
      <c r="V6" s="20">
        <f t="shared" si="3"/>
        <v>155197</v>
      </c>
      <c r="W6" s="20">
        <f t="shared" si="3"/>
        <v>45.36</v>
      </c>
      <c r="X6" s="20">
        <f t="shared" si="3"/>
        <v>3421.45</v>
      </c>
      <c r="Y6" s="21">
        <f>IF(Y7="",NA(),Y7)</f>
        <v>117.24</v>
      </c>
      <c r="Z6" s="21">
        <f t="shared" ref="Z6:AH6" si="4">IF(Z7="",NA(),Z7)</f>
        <v>119.78</v>
      </c>
      <c r="AA6" s="21">
        <f t="shared" si="4"/>
        <v>119.63</v>
      </c>
      <c r="AB6" s="21">
        <f t="shared" si="4"/>
        <v>114.76</v>
      </c>
      <c r="AC6" s="21">
        <f t="shared" si="4"/>
        <v>118.82</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35.479999999999997</v>
      </c>
      <c r="AV6" s="21">
        <f t="shared" ref="AV6:BD6" si="6">IF(AV7="",NA(),AV7)</f>
        <v>37.92</v>
      </c>
      <c r="AW6" s="21">
        <f t="shared" si="6"/>
        <v>23.6</v>
      </c>
      <c r="AX6" s="21">
        <f t="shared" si="6"/>
        <v>43.11</v>
      </c>
      <c r="AY6" s="21">
        <f t="shared" si="6"/>
        <v>40.53</v>
      </c>
      <c r="AZ6" s="21">
        <f t="shared" si="6"/>
        <v>58.04</v>
      </c>
      <c r="BA6" s="21">
        <f t="shared" si="6"/>
        <v>62.12</v>
      </c>
      <c r="BB6" s="21">
        <f t="shared" si="6"/>
        <v>61.57</v>
      </c>
      <c r="BC6" s="21">
        <f t="shared" si="6"/>
        <v>60.82</v>
      </c>
      <c r="BD6" s="21">
        <f t="shared" si="6"/>
        <v>63.48</v>
      </c>
      <c r="BE6" s="20" t="str">
        <f>IF(BE7="","",IF(BE7="-","【-】","【"&amp;SUBSTITUTE(TEXT(BE7,"#,##0.00"),"-","△")&amp;"】"))</f>
        <v>【71.39】</v>
      </c>
      <c r="BF6" s="21">
        <f>IF(BF7="",NA(),BF7)</f>
        <v>399.53</v>
      </c>
      <c r="BG6" s="21">
        <f t="shared" ref="BG6:BO6" si="7">IF(BG7="",NA(),BG7)</f>
        <v>357.8</v>
      </c>
      <c r="BH6" s="21">
        <f t="shared" si="7"/>
        <v>352.74</v>
      </c>
      <c r="BI6" s="21">
        <f t="shared" si="7"/>
        <v>326.43</v>
      </c>
      <c r="BJ6" s="21">
        <f t="shared" si="7"/>
        <v>300.04000000000002</v>
      </c>
      <c r="BK6" s="21">
        <f t="shared" si="7"/>
        <v>917.29</v>
      </c>
      <c r="BL6" s="21">
        <f t="shared" si="7"/>
        <v>875.53</v>
      </c>
      <c r="BM6" s="21">
        <f t="shared" si="7"/>
        <v>867.39</v>
      </c>
      <c r="BN6" s="21">
        <f t="shared" si="7"/>
        <v>920.83</v>
      </c>
      <c r="BO6" s="21">
        <f t="shared" si="7"/>
        <v>874.02</v>
      </c>
      <c r="BP6" s="20" t="str">
        <f>IF(BP7="","",IF(BP7="-","【-】","【"&amp;SUBSTITUTE(TEXT(BP7,"#,##0.00"),"-","△")&amp;"】"))</f>
        <v>【669.11】</v>
      </c>
      <c r="BQ6" s="21">
        <f>IF(BQ7="",NA(),BQ7)</f>
        <v>104.72</v>
      </c>
      <c r="BR6" s="21">
        <f t="shared" ref="BR6:BZ6" si="8">IF(BR7="",NA(),BR7)</f>
        <v>106.11</v>
      </c>
      <c r="BS6" s="21">
        <f t="shared" si="8"/>
        <v>113.97</v>
      </c>
      <c r="BT6" s="21">
        <f t="shared" si="8"/>
        <v>104.56</v>
      </c>
      <c r="BU6" s="21">
        <f t="shared" si="8"/>
        <v>116.92</v>
      </c>
      <c r="BV6" s="21">
        <f t="shared" si="8"/>
        <v>99.67</v>
      </c>
      <c r="BW6" s="21">
        <f t="shared" si="8"/>
        <v>99.83</v>
      </c>
      <c r="BX6" s="21">
        <f t="shared" si="8"/>
        <v>100.91</v>
      </c>
      <c r="BY6" s="21">
        <f t="shared" si="8"/>
        <v>99.82</v>
      </c>
      <c r="BZ6" s="21">
        <f t="shared" si="8"/>
        <v>100.32</v>
      </c>
      <c r="CA6" s="20" t="str">
        <f>IF(CA7="","",IF(CA7="-","【-】","【"&amp;SUBSTITUTE(TEXT(CA7,"#,##0.00"),"-","△")&amp;"】"))</f>
        <v>【99.73】</v>
      </c>
      <c r="CB6" s="21">
        <f>IF(CB7="",NA(),CB7)</f>
        <v>173.46</v>
      </c>
      <c r="CC6" s="21">
        <f t="shared" ref="CC6:CK6" si="9">IF(CC7="",NA(),CC7)</f>
        <v>171.5</v>
      </c>
      <c r="CD6" s="21">
        <f t="shared" si="9"/>
        <v>159.21</v>
      </c>
      <c r="CE6" s="21">
        <f t="shared" si="9"/>
        <v>170.57</v>
      </c>
      <c r="CF6" s="21">
        <f t="shared" si="9"/>
        <v>153.22999999999999</v>
      </c>
      <c r="CG6" s="21">
        <f t="shared" si="9"/>
        <v>159.6</v>
      </c>
      <c r="CH6" s="21">
        <f t="shared" si="9"/>
        <v>158.94</v>
      </c>
      <c r="CI6" s="21">
        <f t="shared" si="9"/>
        <v>158.04</v>
      </c>
      <c r="CJ6" s="21">
        <f t="shared" si="9"/>
        <v>156.77000000000001</v>
      </c>
      <c r="CK6" s="21">
        <f t="shared" si="9"/>
        <v>157.63999999999999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94.68</v>
      </c>
      <c r="CY6" s="21">
        <f t="shared" ref="CY6:DG6" si="11">IF(CY7="",NA(),CY7)</f>
        <v>94.8</v>
      </c>
      <c r="CZ6" s="21">
        <f t="shared" si="11"/>
        <v>94.86</v>
      </c>
      <c r="DA6" s="21">
        <f t="shared" si="11"/>
        <v>95.05</v>
      </c>
      <c r="DB6" s="21">
        <f t="shared" si="11"/>
        <v>95.13</v>
      </c>
      <c r="DC6" s="21">
        <f t="shared" si="11"/>
        <v>93.86</v>
      </c>
      <c r="DD6" s="21">
        <f t="shared" si="11"/>
        <v>93.96</v>
      </c>
      <c r="DE6" s="21">
        <f t="shared" si="11"/>
        <v>94.06</v>
      </c>
      <c r="DF6" s="21">
        <f t="shared" si="11"/>
        <v>94.41</v>
      </c>
      <c r="DG6" s="21">
        <f t="shared" si="11"/>
        <v>94.43</v>
      </c>
      <c r="DH6" s="20" t="str">
        <f>IF(DH7="","",IF(DH7="-","【-】","【"&amp;SUBSTITUTE(TEXT(DH7,"#,##0.00"),"-","△")&amp;"】"))</f>
        <v>【95.72】</v>
      </c>
      <c r="DI6" s="21">
        <f>IF(DI7="",NA(),DI7)</f>
        <v>14.52</v>
      </c>
      <c r="DJ6" s="21">
        <f t="shared" ref="DJ6:DR6" si="12">IF(DJ7="",NA(),DJ7)</f>
        <v>17.34</v>
      </c>
      <c r="DK6" s="21">
        <f t="shared" si="12"/>
        <v>20.12</v>
      </c>
      <c r="DL6" s="21">
        <f t="shared" si="12"/>
        <v>22.76</v>
      </c>
      <c r="DM6" s="21">
        <f t="shared" si="12"/>
        <v>25.45</v>
      </c>
      <c r="DN6" s="21">
        <f t="shared" si="12"/>
        <v>31.19</v>
      </c>
      <c r="DO6" s="21">
        <f t="shared" si="12"/>
        <v>33.090000000000003</v>
      </c>
      <c r="DP6" s="21">
        <f t="shared" si="12"/>
        <v>34.33</v>
      </c>
      <c r="DQ6" s="21">
        <f t="shared" si="12"/>
        <v>34.15</v>
      </c>
      <c r="DR6" s="21">
        <f t="shared" si="12"/>
        <v>35.53</v>
      </c>
      <c r="DS6" s="20" t="str">
        <f>IF(DS7="","",IF(DS7="-","【-】","【"&amp;SUBSTITUTE(TEXT(DS7,"#,##0.00"),"-","△")&amp;"】"))</f>
        <v>【38.17】</v>
      </c>
      <c r="DT6" s="20">
        <f>IF(DT7="",NA(),DT7)</f>
        <v>0</v>
      </c>
      <c r="DU6" s="20">
        <f t="shared" ref="DU6:EC6" si="13">IF(DU7="",NA(),DU7)</f>
        <v>0</v>
      </c>
      <c r="DV6" s="20">
        <f t="shared" si="13"/>
        <v>0</v>
      </c>
      <c r="DW6" s="20">
        <f t="shared" si="13"/>
        <v>0</v>
      </c>
      <c r="DX6" s="20">
        <f t="shared" si="13"/>
        <v>0</v>
      </c>
      <c r="DY6" s="21">
        <f t="shared" si="13"/>
        <v>4.3099999999999996</v>
      </c>
      <c r="DZ6" s="21">
        <f t="shared" si="13"/>
        <v>5.04</v>
      </c>
      <c r="EA6" s="21">
        <f t="shared" si="13"/>
        <v>5.1100000000000003</v>
      </c>
      <c r="EB6" s="21">
        <f t="shared" si="13"/>
        <v>5.18</v>
      </c>
      <c r="EC6" s="21">
        <f t="shared" si="13"/>
        <v>6.01</v>
      </c>
      <c r="ED6" s="20" t="str">
        <f>IF(ED7="","",IF(ED7="-","【-】","【"&amp;SUBSTITUTE(TEXT(ED7,"#,##0.00"),"-","△")&amp;"】"))</f>
        <v>【6.54】</v>
      </c>
      <c r="EE6" s="20">
        <f>IF(EE7="",NA(),EE7)</f>
        <v>0</v>
      </c>
      <c r="EF6" s="21">
        <f t="shared" ref="EF6:EN6" si="14">IF(EF7="",NA(),EF7)</f>
        <v>0.04</v>
      </c>
      <c r="EG6" s="21">
        <f t="shared" si="14"/>
        <v>0.04</v>
      </c>
      <c r="EH6" s="21">
        <f t="shared" si="14"/>
        <v>0.17</v>
      </c>
      <c r="EI6" s="21">
        <f t="shared" si="14"/>
        <v>0.23</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322016</v>
      </c>
      <c r="D7" s="23">
        <v>46</v>
      </c>
      <c r="E7" s="23">
        <v>17</v>
      </c>
      <c r="F7" s="23">
        <v>1</v>
      </c>
      <c r="G7" s="23">
        <v>0</v>
      </c>
      <c r="H7" s="23" t="s">
        <v>96</v>
      </c>
      <c r="I7" s="23" t="s">
        <v>97</v>
      </c>
      <c r="J7" s="23" t="s">
        <v>98</v>
      </c>
      <c r="K7" s="23" t="s">
        <v>99</v>
      </c>
      <c r="L7" s="23" t="s">
        <v>100</v>
      </c>
      <c r="M7" s="23" t="s">
        <v>101</v>
      </c>
      <c r="N7" s="24" t="s">
        <v>102</v>
      </c>
      <c r="O7" s="24">
        <v>63.04</v>
      </c>
      <c r="P7" s="24">
        <v>78.25</v>
      </c>
      <c r="Q7" s="24">
        <v>90.15</v>
      </c>
      <c r="R7" s="24">
        <v>3080</v>
      </c>
      <c r="S7" s="24">
        <v>199432</v>
      </c>
      <c r="T7" s="24">
        <v>572.99</v>
      </c>
      <c r="U7" s="24">
        <v>348.05</v>
      </c>
      <c r="V7" s="24">
        <v>155197</v>
      </c>
      <c r="W7" s="24">
        <v>45.36</v>
      </c>
      <c r="X7" s="24">
        <v>3421.45</v>
      </c>
      <c r="Y7" s="24">
        <v>117.24</v>
      </c>
      <c r="Z7" s="24">
        <v>119.78</v>
      </c>
      <c r="AA7" s="24">
        <v>119.63</v>
      </c>
      <c r="AB7" s="24">
        <v>114.76</v>
      </c>
      <c r="AC7" s="24">
        <v>118.82</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35.479999999999997</v>
      </c>
      <c r="AV7" s="24">
        <v>37.92</v>
      </c>
      <c r="AW7" s="24">
        <v>23.6</v>
      </c>
      <c r="AX7" s="24">
        <v>43.11</v>
      </c>
      <c r="AY7" s="24">
        <v>40.53</v>
      </c>
      <c r="AZ7" s="24">
        <v>58.04</v>
      </c>
      <c r="BA7" s="24">
        <v>62.12</v>
      </c>
      <c r="BB7" s="24">
        <v>61.57</v>
      </c>
      <c r="BC7" s="24">
        <v>60.82</v>
      </c>
      <c r="BD7" s="24">
        <v>63.48</v>
      </c>
      <c r="BE7" s="24">
        <v>71.39</v>
      </c>
      <c r="BF7" s="24">
        <v>399.53</v>
      </c>
      <c r="BG7" s="24">
        <v>357.8</v>
      </c>
      <c r="BH7" s="24">
        <v>352.74</v>
      </c>
      <c r="BI7" s="24">
        <v>326.43</v>
      </c>
      <c r="BJ7" s="24">
        <v>300.04000000000002</v>
      </c>
      <c r="BK7" s="24">
        <v>917.29</v>
      </c>
      <c r="BL7" s="24">
        <v>875.53</v>
      </c>
      <c r="BM7" s="24">
        <v>867.39</v>
      </c>
      <c r="BN7" s="24">
        <v>920.83</v>
      </c>
      <c r="BO7" s="24">
        <v>874.02</v>
      </c>
      <c r="BP7" s="24">
        <v>669.11</v>
      </c>
      <c r="BQ7" s="24">
        <v>104.72</v>
      </c>
      <c r="BR7" s="24">
        <v>106.11</v>
      </c>
      <c r="BS7" s="24">
        <v>113.97</v>
      </c>
      <c r="BT7" s="24">
        <v>104.56</v>
      </c>
      <c r="BU7" s="24">
        <v>116.92</v>
      </c>
      <c r="BV7" s="24">
        <v>99.67</v>
      </c>
      <c r="BW7" s="24">
        <v>99.83</v>
      </c>
      <c r="BX7" s="24">
        <v>100.91</v>
      </c>
      <c r="BY7" s="24">
        <v>99.82</v>
      </c>
      <c r="BZ7" s="24">
        <v>100.32</v>
      </c>
      <c r="CA7" s="24">
        <v>99.73</v>
      </c>
      <c r="CB7" s="24">
        <v>173.46</v>
      </c>
      <c r="CC7" s="24">
        <v>171.5</v>
      </c>
      <c r="CD7" s="24">
        <v>159.21</v>
      </c>
      <c r="CE7" s="24">
        <v>170.57</v>
      </c>
      <c r="CF7" s="24">
        <v>153.22999999999999</v>
      </c>
      <c r="CG7" s="24">
        <v>159.6</v>
      </c>
      <c r="CH7" s="24">
        <v>158.94</v>
      </c>
      <c r="CI7" s="24">
        <v>158.04</v>
      </c>
      <c r="CJ7" s="24">
        <v>156.77000000000001</v>
      </c>
      <c r="CK7" s="24">
        <v>157.63999999999999</v>
      </c>
      <c r="CL7" s="24">
        <v>134.97999999999999</v>
      </c>
      <c r="CM7" s="24" t="s">
        <v>102</v>
      </c>
      <c r="CN7" s="24" t="s">
        <v>102</v>
      </c>
      <c r="CO7" s="24" t="s">
        <v>102</v>
      </c>
      <c r="CP7" s="24" t="s">
        <v>102</v>
      </c>
      <c r="CQ7" s="24" t="s">
        <v>102</v>
      </c>
      <c r="CR7" s="24">
        <v>66.34</v>
      </c>
      <c r="CS7" s="24">
        <v>67.069999999999993</v>
      </c>
      <c r="CT7" s="24">
        <v>66.78</v>
      </c>
      <c r="CU7" s="24">
        <v>67</v>
      </c>
      <c r="CV7" s="24">
        <v>66.650000000000006</v>
      </c>
      <c r="CW7" s="24">
        <v>59.99</v>
      </c>
      <c r="CX7" s="24">
        <v>94.68</v>
      </c>
      <c r="CY7" s="24">
        <v>94.8</v>
      </c>
      <c r="CZ7" s="24">
        <v>94.86</v>
      </c>
      <c r="DA7" s="24">
        <v>95.05</v>
      </c>
      <c r="DB7" s="24">
        <v>95.13</v>
      </c>
      <c r="DC7" s="24">
        <v>93.86</v>
      </c>
      <c r="DD7" s="24">
        <v>93.96</v>
      </c>
      <c r="DE7" s="24">
        <v>94.06</v>
      </c>
      <c r="DF7" s="24">
        <v>94.41</v>
      </c>
      <c r="DG7" s="24">
        <v>94.43</v>
      </c>
      <c r="DH7" s="24">
        <v>95.72</v>
      </c>
      <c r="DI7" s="24">
        <v>14.52</v>
      </c>
      <c r="DJ7" s="24">
        <v>17.34</v>
      </c>
      <c r="DK7" s="24">
        <v>20.12</v>
      </c>
      <c r="DL7" s="24">
        <v>22.76</v>
      </c>
      <c r="DM7" s="24">
        <v>25.45</v>
      </c>
      <c r="DN7" s="24">
        <v>31.19</v>
      </c>
      <c r="DO7" s="24">
        <v>33.090000000000003</v>
      </c>
      <c r="DP7" s="24">
        <v>34.33</v>
      </c>
      <c r="DQ7" s="24">
        <v>34.15</v>
      </c>
      <c r="DR7" s="24">
        <v>35.53</v>
      </c>
      <c r="DS7" s="24">
        <v>38.17</v>
      </c>
      <c r="DT7" s="24">
        <v>0</v>
      </c>
      <c r="DU7" s="24">
        <v>0</v>
      </c>
      <c r="DV7" s="24">
        <v>0</v>
      </c>
      <c r="DW7" s="24">
        <v>0</v>
      </c>
      <c r="DX7" s="24">
        <v>0</v>
      </c>
      <c r="DY7" s="24">
        <v>4.3099999999999996</v>
      </c>
      <c r="DZ7" s="24">
        <v>5.04</v>
      </c>
      <c r="EA7" s="24">
        <v>5.1100000000000003</v>
      </c>
      <c r="EB7" s="24">
        <v>5.18</v>
      </c>
      <c r="EC7" s="24">
        <v>6.01</v>
      </c>
      <c r="ED7" s="24">
        <v>6.54</v>
      </c>
      <c r="EE7" s="24">
        <v>0</v>
      </c>
      <c r="EF7" s="24">
        <v>0.04</v>
      </c>
      <c r="EG7" s="24">
        <v>0.04</v>
      </c>
      <c r="EH7" s="24">
        <v>0.17</v>
      </c>
      <c r="EI7" s="24">
        <v>0.23</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2023-01-20T04:43:46Z</cp:lastPrinted>
  <dcterms:created xsi:type="dcterms:W3CDTF">2023-01-12T23:33:40Z</dcterms:created>
  <dcterms:modified xsi:type="dcterms:W3CDTF">2023-02-01T05:00:45Z</dcterms:modified>
  <cp:category/>
</cp:coreProperties>
</file>