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9_隠岐の島町\"/>
    </mc:Choice>
  </mc:AlternateContent>
  <workbookProtection workbookAlgorithmName="SHA-512" workbookHashValue="Ku63fVpTcOoXrpjUQCaPgBDKAjIeW62VzbRmf4LBewMJduvuzMQhOgmGIDl1qouasJsE2Y61tyhFyfGbvu8t+g==" workbookSaltValue="FEcsXMPUB9JtYgHQ75/9Og==" workbookSpinCount="100000" lockStructure="1"/>
  <bookViews>
    <workbookView xWindow="-105" yWindow="-105" windowWidth="23250" windowHeight="1257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AT10" i="4"/>
  <c r="AL10" i="4"/>
  <c r="AD10" i="4"/>
  <c r="B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<sst xmlns="http://schemas.openxmlformats.org/spreadsheetml/2006/main" count="236" uniqueCount="120">
  <si>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</si>
  <si>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</si>
  <si>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</si>
  <si>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</si>
  <si>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</si>
  <si>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</si>
  <si>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</si>
  <si>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</si>
  <si>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</si>
  <si>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</si>
  <si>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</si>
  <si>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</si>
  <si>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</si>
  <si>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</si>
  <si>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</si>
  <si>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</si>
  <si>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</si>
  <si>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</si>
  <si>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</si>
  <si>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</si>
  <si>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</si>
  <si>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</si>
  <si>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</si>
  <si>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</si>
  <si>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</si>
  <si>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</si>
  <si>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</si>
  <si>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</si>
  <si>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</si>
  <si>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</si>
  <si>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</si>
  <si>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</si>
  <si>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</si>
  <si>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</si>
  <si>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</si>
  <si>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</si>
  <si>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</si>
  <si>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</si>
  <si>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</si>
  <si>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</si>
  <si>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</si>
  <si>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</si>
  <si>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</si>
  <si>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</si>
  <si>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</si>
  <si>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</si>
  <si>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</si>
  <si>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</si>
  <si>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</si>
  <si>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</si>
  <si>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</si>
  <si>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</si>
  <si>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</si>
  <si>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</si>
  <si>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</si>
  <si>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</si>
  <si>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</si>
  <si>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</si>
  <si>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</si>
  <si>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</si>
  <si>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</si>
  <si>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</si>
  <si>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</si>
  <si>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</si>
  <si>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</si>
  <si>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</si>
  <si>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</si>
  <si>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</si>
  <si>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</si>
  <si>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</si>
  <si>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</si>
  <si>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</si>
  <si>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</si>
  <si>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</si>
  <si>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</si>
  <si>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</si>
  <si>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</si>
  <si>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</si>
  <si>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</si>
  <si>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</si>
  <si>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</si>
  <si>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</si>
  <si>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</si>
  <si>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</si>
  <si>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</si>
  <si>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</si>
  <si>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</si>
  <si>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</si>
  <si>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</si>
  <si>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</si>
  <si>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</si>
  <si>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</si>
  <si>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</si>
  <si>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</si>
  <si>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</si>
  <si>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</si>
  <si>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</si>
  <si>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</si>
  <si>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</si>
  <si>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</si>
  <si>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</si>
  <si>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</si>
  <si>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</si>
  <si>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</si>
  <si>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</si>
  <si>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</si>
  <si>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</si>
  <si>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</si>
  <si>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</si>
  <si>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</si>
  <si>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</si>
  <si>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</si>
  <si>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</si>
  <si>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</si>
  <si>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</si>
  <si>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</si>
  <si>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</si>
  <si>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③平成11年度供用開始で、耐用年数内であり管渠改善は実施していない。</t>
    <phoneticPr fontId="4"/>
  </si>
  <si>
    <t>特定環境保全公共下水道は、既供用区域については、小規模施設のため、類似団体に比較して悪い。平成25年度から新処理区着手のため企業債残高が増加しており、使用料以外の収入に依存している部分が増えている。</t>
    <phoneticPr fontId="4"/>
  </si>
  <si>
    <t>①100%前後で推移しているが、使用料以外の収入に依存している部分が多い。
④平成25年度新処理区着手のため上昇し、類似団体に比較して高いが、H30から新処理区の供用により減少している。
⑤小規模施設かつ、処理区域内の人口減少により使用料収入が減少傾向で、汚水処理費(委託料)の割合が大きくなるため、類似団体に比較して低い。H30の新処理区の供用により料金収入の増があり上向いている。
⑥上記⑤同様で汚水処理費(委託料)の割合が大きなるため類似団体に比較して高い。H30の新処理区の供用により有収水量の増があり減少している。
⑦小規模施設かつ、処理区域内の人口減少により使用水量が少ないため、類似団体比較して低い。H30の新処理区の供用により利用率も減少している。
⑧平成30年度より新処理区の供用が開始され、処理区域内人口が増加したため、水洗化率としては低下した。</t>
    <rPh sb="77" eb="78">
      <t>シン</t>
    </rPh>
    <rPh sb="78" eb="80">
      <t>ショリ</t>
    </rPh>
    <rPh sb="80" eb="81">
      <t>ク</t>
    </rPh>
    <rPh sb="82" eb="84">
      <t>キョウヨウ</t>
    </rPh>
    <rPh sb="87" eb="89">
      <t>ゲンショウ</t>
    </rPh>
    <rPh sb="168" eb="169">
      <t>シン</t>
    </rPh>
    <rPh sb="169" eb="171">
      <t>ショリ</t>
    </rPh>
    <rPh sb="173" eb="175">
      <t>キョウヨウ</t>
    </rPh>
    <rPh sb="178" eb="180">
      <t>リョウキン</t>
    </rPh>
    <rPh sb="180" eb="182">
      <t>シュウニュウ</t>
    </rPh>
    <rPh sb="183" eb="184">
      <t>ゾウ</t>
    </rPh>
    <rPh sb="187" eb="189">
      <t>ウワム</t>
    </rPh>
    <rPh sb="258" eb="260">
      <t>ゲンショウ</t>
    </rPh>
    <rPh sb="325" eb="328">
      <t>リヨウリツ</t>
    </rPh>
    <rPh sb="329" eb="331">
      <t>ゲンショウ</t>
    </rPh>
    <rPh sb="339" eb="341">
      <t>ヘイセイ</t>
    </rPh>
    <rPh sb="343" eb="344">
      <t>ネン</t>
    </rPh>
    <rPh sb="344" eb="345">
      <t>ド</t>
    </rPh>
    <rPh sb="347" eb="348">
      <t>シン</t>
    </rPh>
    <rPh sb="348" eb="350">
      <t>ショリ</t>
    </rPh>
    <rPh sb="350" eb="351">
      <t>ク</t>
    </rPh>
    <rPh sb="352" eb="354">
      <t>キョウヨウ</t>
    </rPh>
    <rPh sb="355" eb="357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</si>
</sst>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2-4D32-B5C7-EF8F70C47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24056"/>
        <c:axId val="50501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2-4D32-B5C7-EF8F70C47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24056"/>
        <c:axId val="505019744"/>
      </c:lineChart>
      <c:dateAx>
        <c:axId val="505024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5019744"/>
        <c:crosses val="autoZero"/>
        <c:auto val="1"/>
        <c:lblOffset val="100"/>
        <c:baseTimeUnit val="years"/>
      </c:dateAx>
      <c:valAx>
        <c:axId val="50501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5024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31.43</c:v>
                </c:pt>
                <c:pt idx="1">
                  <c:v>27.86</c:v>
                </c:pt>
                <c:pt idx="2">
                  <c:v>9.27</c:v>
                </c:pt>
                <c:pt idx="3">
                  <c:v>9.27</c:v>
                </c:pt>
                <c:pt idx="4">
                  <c:v>16.34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8-4AFF-9AF3-39ACB6468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144488"/>
        <c:axId val="51313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8-4AFF-9AF3-39ACB6468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44488"/>
        <c:axId val="513139000"/>
      </c:lineChart>
      <c:dateAx>
        <c:axId val="513144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3139000"/>
        <c:crosses val="autoZero"/>
        <c:auto val="1"/>
        <c:lblOffset val="100"/>
        <c:baseTimeUnit val="years"/>
      </c:dateAx>
      <c:valAx>
        <c:axId val="51313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3144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93.21</c:v>
                </c:pt>
                <c:pt idx="1">
                  <c:v>92.17</c:v>
                </c:pt>
                <c:pt idx="2">
                  <c:v>44.1</c:v>
                </c:pt>
                <c:pt idx="3">
                  <c:v>45.18</c:v>
                </c:pt>
                <c:pt idx="4">
                  <c:v>43.14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F-4C02-8494-C96D92E4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5416"/>
        <c:axId val="51451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F-4C02-8494-C96D92E4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15416"/>
        <c:axId val="514515808"/>
      </c:lineChart>
      <c:dateAx>
        <c:axId val="514515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515808"/>
        <c:crosses val="autoZero"/>
        <c:auto val="1"/>
        <c:lblOffset val="100"/>
        <c:baseTimeUnit val="years"/>
      </c:dateAx>
      <c:valAx>
        <c:axId val="51451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515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99.91</c:v>
                </c:pt>
                <c:pt idx="2">
                  <c:v>100.07</c:v>
                </c:pt>
                <c:pt idx="3">
                  <c:v>100.03</c:v>
                </c:pt>
                <c:pt idx="4">
                  <c:v>100.03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5-4A52-9CC5-D2F9F716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20136"/>
        <c:axId val="50502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5-4A52-9CC5-D2F9F716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20136"/>
        <c:axId val="505020528"/>
      </c:lineChart>
      <c:dateAx>
        <c:axId val="505020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5020528"/>
        <c:crosses val="autoZero"/>
        <c:auto val="1"/>
        <c:lblOffset val="100"/>
        <c:baseTimeUnit val="years"/>
      </c:dateAx>
      <c:valAx>
        <c:axId val="50502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5020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0-4CC0-AF77-33D6950F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35888"/>
        <c:axId val="50483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0-4CC0-AF77-33D6950F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35888"/>
        <c:axId val="504833928"/>
      </c:lineChart>
      <c:dateAx>
        <c:axId val="504835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4833928"/>
        <c:crosses val="autoZero"/>
        <c:auto val="1"/>
        <c:lblOffset val="100"/>
        <c:baseTimeUnit val="years"/>
      </c:dateAx>
      <c:valAx>
        <c:axId val="50483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83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1DE-8DFA-B231CC25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33144"/>
        <c:axId val="50483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D-41DE-8DFA-B231CC25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33144"/>
        <c:axId val="504831576"/>
      </c:lineChart>
      <c:dateAx>
        <c:axId val="504833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4831576"/>
        <c:crosses val="autoZero"/>
        <c:auto val="1"/>
        <c:lblOffset val="100"/>
        <c:baseTimeUnit val="years"/>
      </c:dateAx>
      <c:valAx>
        <c:axId val="50483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833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8-409F-87B1-3C4129A3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34712"/>
        <c:axId val="50482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8-409F-87B1-3C4129A3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34712"/>
        <c:axId val="504829224"/>
      </c:lineChart>
      <c:dateAx>
        <c:axId val="504834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4829224"/>
        <c:crosses val="autoZero"/>
        <c:auto val="1"/>
        <c:lblOffset val="100"/>
        <c:baseTimeUnit val="years"/>
      </c:dateAx>
      <c:valAx>
        <c:axId val="50482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83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E-4AAD-8E66-3918E1639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194584"/>
        <c:axId val="50719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E-4AAD-8E66-3918E1639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94584"/>
        <c:axId val="507191448"/>
      </c:lineChart>
      <c:dateAx>
        <c:axId val="507194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7191448"/>
        <c:crosses val="autoZero"/>
        <c:auto val="1"/>
        <c:lblOffset val="100"/>
        <c:baseTimeUnit val="years"/>
      </c:dateAx>
      <c:valAx>
        <c:axId val="50719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19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9747.73</c:v>
                </c:pt>
                <c:pt idx="1">
                  <c:v>13713.73</c:v>
                </c:pt>
                <c:pt idx="2">
                  <c:v>18604.18</c:v>
                </c:pt>
                <c:pt idx="3">
                  <c:v>11638.4</c:v>
                </c:pt>
                <c:pt idx="4">
                  <c:v>10680.82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4-4F4B-A026-4C05501D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191840"/>
        <c:axId val="50719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4-4F4B-A026-4C05501D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91840"/>
        <c:axId val="507193408"/>
      </c:lineChart>
      <c:dateAx>
        <c:axId val="507191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7193408"/>
        <c:crosses val="autoZero"/>
        <c:auto val="1"/>
        <c:lblOffset val="100"/>
        <c:baseTimeUnit val="years"/>
      </c:dateAx>
      <c:valAx>
        <c:axId val="50719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19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23.6</c:v>
                </c:pt>
                <c:pt idx="1">
                  <c:v>22.4</c:v>
                </c:pt>
                <c:pt idx="2">
                  <c:v>17.21</c:v>
                </c:pt>
                <c:pt idx="3">
                  <c:v>22.54</c:v>
                </c:pt>
                <c:pt idx="4">
                  <c:v>30.73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E-4913-9760-2B33DC27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66208"/>
        <c:axId val="43986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E-4913-9760-2B33DC27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66208"/>
        <c:axId val="439862288"/>
      </c:lineChart>
      <c:dateAx>
        <c:axId val="439866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9862288"/>
        <c:crosses val="autoZero"/>
        <c:auto val="1"/>
        <c:lblOffset val="100"/>
        <c:baseTimeUnit val="years"/>
      </c:dateAx>
      <c:valAx>
        <c:axId val="43986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86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873.33</c:v>
                </c:pt>
                <c:pt idx="1">
                  <c:v>923.86</c:v>
                </c:pt>
                <c:pt idx="2">
                  <c:v>1164.23</c:v>
                </c:pt>
                <c:pt idx="3">
                  <c:v>934.49</c:v>
                </c:pt>
                <c:pt idx="4">
                  <c:v>694.01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A-423F-9D85-F4DF2149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63856"/>
        <c:axId val="439864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A-423F-9D85-F4DF2149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63856"/>
        <c:axId val="439864248"/>
      </c:lineChart>
      <c:dateAx>
        <c:axId val="43986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9864248"/>
        <c:crosses val="autoZero"/>
        <c:auto val="1"/>
        <c:lblOffset val="100"/>
        <c:baseTimeUnit val="years"/>
      </c:dateAx>
      <c:valAx>
        <c:axId val="439864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86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O61" zoomScaleNormal="100" workbookViewId="0">
      <selection activeCell="CA68" sqref="CA6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隠岐の島町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13866</v>
      </c>
      <c r="AM8" s="51"/>
      <c r="AN8" s="51"/>
      <c r="AO8" s="51"/>
      <c r="AP8" s="51"/>
      <c r="AQ8" s="51"/>
      <c r="AR8" s="51"/>
      <c r="AS8" s="51"/>
      <c r="AT8" s="46">
        <f>データ!T6</f>
        <v>242.82</v>
      </c>
      <c r="AU8" s="46"/>
      <c r="AV8" s="46"/>
      <c r="AW8" s="46"/>
      <c r="AX8" s="46"/>
      <c r="AY8" s="46"/>
      <c r="AZ8" s="46"/>
      <c r="BA8" s="46"/>
      <c r="BB8" s="46">
        <f>データ!U6</f>
        <v>57.1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4.37</v>
      </c>
      <c r="Q10" s="46"/>
      <c r="R10" s="46"/>
      <c r="S10" s="46"/>
      <c r="T10" s="46"/>
      <c r="U10" s="46"/>
      <c r="V10" s="46"/>
      <c r="W10" s="46">
        <f>データ!Q6</f>
        <v>111.79</v>
      </c>
      <c r="X10" s="46"/>
      <c r="Y10" s="46"/>
      <c r="Z10" s="46"/>
      <c r="AA10" s="46"/>
      <c r="AB10" s="46"/>
      <c r="AC10" s="46"/>
      <c r="AD10" s="51">
        <f>データ!R6</f>
        <v>3848</v>
      </c>
      <c r="AE10" s="51"/>
      <c r="AF10" s="51"/>
      <c r="AG10" s="51"/>
      <c r="AH10" s="51"/>
      <c r="AI10" s="51"/>
      <c r="AJ10" s="51"/>
      <c r="AK10" s="2"/>
      <c r="AL10" s="51">
        <f>データ!V6</f>
        <v>598</v>
      </c>
      <c r="AM10" s="51"/>
      <c r="AN10" s="51"/>
      <c r="AO10" s="51"/>
      <c r="AP10" s="51"/>
      <c r="AQ10" s="51"/>
      <c r="AR10" s="51"/>
      <c r="AS10" s="51"/>
      <c r="AT10" s="46">
        <f>データ!W6</f>
        <v>0.34</v>
      </c>
      <c r="AU10" s="46"/>
      <c r="AV10" s="46"/>
      <c r="AW10" s="46"/>
      <c r="AX10" s="46"/>
      <c r="AY10" s="46"/>
      <c r="AZ10" s="46"/>
      <c r="BA10" s="46"/>
      <c r="BB10" s="46">
        <f>データ!X6</f>
        <v>1758.82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0UlmWgNUvf/wnacb7lmkWbW3YCxwl5xliZs8oMhh+tBtvAVoVz5hJRObVBQGxwZ5wBQh6kKg13qRulnsz+w9tQ==" saltValue="r/5ptUKo1o5mSuPMmdVGG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4.37</v>
      </c>
      <c r="Q6" s="34">
        <f t="shared" si="3"/>
        <v>111.79</v>
      </c>
      <c r="R6" s="34">
        <f t="shared" si="3"/>
        <v>3848</v>
      </c>
      <c r="S6" s="34">
        <f t="shared" si="3"/>
        <v>13866</v>
      </c>
      <c r="T6" s="34">
        <f t="shared" si="3"/>
        <v>242.82</v>
      </c>
      <c r="U6" s="34">
        <f t="shared" si="3"/>
        <v>57.1</v>
      </c>
      <c r="V6" s="34">
        <f t="shared" si="3"/>
        <v>598</v>
      </c>
      <c r="W6" s="34">
        <f t="shared" si="3"/>
        <v>0.34</v>
      </c>
      <c r="X6" s="34">
        <f t="shared" si="3"/>
        <v>1758.82</v>
      </c>
      <c r="Y6" s="35">
        <f>IF(Y7="",NA(),Y7)</f>
        <v>99.99</v>
      </c>
      <c r="Z6" s="35">
        <f t="shared" ref="Z6:AH6" si="4">IF(Z7="",NA(),Z7)</f>
        <v>99.91</v>
      </c>
      <c r="AA6" s="35">
        <f t="shared" si="4"/>
        <v>100.07</v>
      </c>
      <c r="AB6" s="35">
        <f t="shared" si="4"/>
        <v>100.03</v>
      </c>
      <c r="AC6" s="35">
        <f t="shared" si="4"/>
        <v>100.03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9747.73</v>
      </c>
      <c r="BG6" s="35">
        <f t="shared" ref="BG6:BO6" si="7">IF(BG7="",NA(),BG7)</f>
        <v>13713.73</v>
      </c>
      <c r="BH6" s="35">
        <f t="shared" si="7"/>
        <v>18604.18</v>
      </c>
      <c r="BI6" s="35">
        <f t="shared" si="7"/>
        <v>11638.4</v>
      </c>
      <c r="BJ6" s="35">
        <f t="shared" si="7"/>
        <v>10680.82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23.6</v>
      </c>
      <c r="BR6" s="35">
        <f t="shared" ref="BR6:BZ6" si="8">IF(BR7="",NA(),BR7)</f>
        <v>22.4</v>
      </c>
      <c r="BS6" s="35">
        <f t="shared" si="8"/>
        <v>17.21</v>
      </c>
      <c r="BT6" s="35">
        <f t="shared" si="8"/>
        <v>22.54</v>
      </c>
      <c r="BU6" s="35">
        <f t="shared" si="8"/>
        <v>30.73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873.33</v>
      </c>
      <c r="CC6" s="35">
        <f t="shared" ref="CC6:CK6" si="9">IF(CC7="",NA(),CC7)</f>
        <v>923.86</v>
      </c>
      <c r="CD6" s="35">
        <f t="shared" si="9"/>
        <v>1164.23</v>
      </c>
      <c r="CE6" s="35">
        <f t="shared" si="9"/>
        <v>934.49</v>
      </c>
      <c r="CF6" s="35">
        <f t="shared" si="9"/>
        <v>694.01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31.43</v>
      </c>
      <c r="CN6" s="35">
        <f t="shared" ref="CN6:CV6" si="10">IF(CN7="",NA(),CN7)</f>
        <v>27.86</v>
      </c>
      <c r="CO6" s="35">
        <f t="shared" si="10"/>
        <v>9.27</v>
      </c>
      <c r="CP6" s="35">
        <f t="shared" si="10"/>
        <v>9.27</v>
      </c>
      <c r="CQ6" s="35">
        <f t="shared" si="10"/>
        <v>16.34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93.21</v>
      </c>
      <c r="CY6" s="35">
        <f t="shared" ref="CY6:DG6" si="11">IF(CY7="",NA(),CY7)</f>
        <v>92.17</v>
      </c>
      <c r="CZ6" s="35">
        <f t="shared" si="11"/>
        <v>44.1</v>
      </c>
      <c r="DA6" s="35">
        <f t="shared" si="11"/>
        <v>45.18</v>
      </c>
      <c r="DB6" s="35">
        <f t="shared" si="11"/>
        <v>43.14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325287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4.37</v>
      </c>
      <c r="Q7" s="38">
        <v>111.79</v>
      </c>
      <c r="R7" s="38">
        <v>3848</v>
      </c>
      <c r="S7" s="38">
        <v>13866</v>
      </c>
      <c r="T7" s="38">
        <v>242.82</v>
      </c>
      <c r="U7" s="38">
        <v>57.1</v>
      </c>
      <c r="V7" s="38">
        <v>598</v>
      </c>
      <c r="W7" s="38">
        <v>0.34</v>
      </c>
      <c r="X7" s="38">
        <v>1758.82</v>
      </c>
      <c r="Y7" s="38">
        <v>99.99</v>
      </c>
      <c r="Z7" s="38">
        <v>99.91</v>
      </c>
      <c r="AA7" s="38">
        <v>100.07</v>
      </c>
      <c r="AB7" s="38">
        <v>100.03</v>
      </c>
      <c r="AC7" s="38">
        <v>100.03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9747.73</v>
      </c>
      <c r="BG7" s="38">
        <v>13713.73</v>
      </c>
      <c r="BH7" s="38">
        <v>18604.18</v>
      </c>
      <c r="BI7" s="38">
        <v>11638.4</v>
      </c>
      <c r="BJ7" s="38">
        <v>10680.82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23.6</v>
      </c>
      <c r="BR7" s="38">
        <v>22.4</v>
      </c>
      <c r="BS7" s="38">
        <v>17.21</v>
      </c>
      <c r="BT7" s="38">
        <v>22.54</v>
      </c>
      <c r="BU7" s="38">
        <v>30.73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873.33</v>
      </c>
      <c r="CC7" s="38">
        <v>923.86</v>
      </c>
      <c r="CD7" s="38">
        <v>1164.23</v>
      </c>
      <c r="CE7" s="38">
        <v>934.49</v>
      </c>
      <c r="CF7" s="38">
        <v>694.01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31.43</v>
      </c>
      <c r="CN7" s="38">
        <v>27.86</v>
      </c>
      <c r="CO7" s="38">
        <v>9.27</v>
      </c>
      <c r="CP7" s="38">
        <v>9.27</v>
      </c>
      <c r="CQ7" s="38">
        <v>16.34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93.21</v>
      </c>
      <c r="CY7" s="38">
        <v>92.17</v>
      </c>
      <c r="CZ7" s="38">
        <v>44.1</v>
      </c>
      <c r="DA7" s="38">
        <v>45.18</v>
      </c>
      <c r="DB7" s="38">
        <v>43.14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2022-02-20T07:06:49Z</cp:lastPrinted>
  <dcterms:created xsi:type="dcterms:W3CDTF">2021-12-03T07:52:25Z</dcterms:created>
  <dcterms:modified xsi:type="dcterms:W3CDTF">2022-02-20T07:06:51Z</dcterms:modified>
  <cp:category/>
</cp:coreProperties>
</file>