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03.ad.pref.shimane.jp\地域振興部\市町村課\03財政グループ\財政グループ共通\財政一般\公営企業一般\経営戦略\R3\220104経営比較分析表\04_市町村→県\19_隠岐の島町\"/>
    </mc:Choice>
  </mc:AlternateContent>
  <workbookProtection workbookAlgorithmName="SHA-512" workbookHashValue="Ku63fVpTcOoXrpjUQCaPgBDKAjIeW62VzbRmf4LBewMJduvuzMQhOgmGIDl1qouasJsE2Y61tyhFyfGbvu8t+g==" workbookSaltValue="FEcsXMPUB9JtYgHQ75/9Og==" workbookSpinCount="100000" lockStructure="1"/>
  <bookViews>
    <workbookView xWindow="-105" yWindow="-105" windowWidth="23250" windowHeight="12570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AL8" i="4" s="1"/>
  <c r="R6" i="5"/>
  <c r="Q6" i="5"/>
  <c r="W10" i="4" s="1"/>
  <c r="P6" i="5"/>
  <c r="P10" i="4" s="1"/>
  <c r="O6" i="5"/>
  <c r="I10" i="4" s="1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I86" i="4"/>
  <c r="AT10" i="4"/>
  <c r="AL10" i="4"/>
  <c r="AD10" i="4"/>
  <c r="B10" i="4"/>
  <c r="P8" i="4"/>
  <c r="I8" i="4"/>
</calcChain>
</file>

<file path=xl/sharedStrings.xml><?xml version="1.0" encoding="utf-8"?>
<sst xmlns="http://schemas.openxmlformats.org/spreadsheetml/2006/main" count="236" uniqueCount="120">
  <si>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</si>
  <si>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</si>
  <si>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</si>
  <si>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</si>
  <si>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</si>
  <si>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</si>
  <si>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</si>
  <si>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</si>
  <si>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</si>
  <si>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</si>
  <si>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</si>
  <si>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</si>
  <si>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</si>
  <si>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</si>
  <si>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</si>
  <si>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</si>
  <si>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</si>
  <si>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</si>
  <si>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</si>
  <si>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</si>
  <si>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</si>
  <si>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</si>
  <si>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</si>
  <si>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</si>
  <si>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</si>
  <si>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</si>
  <si>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</si>
  <si>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</si>
  <si>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</si>
  <si>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</si>
  <si>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</si>
  <si>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</si>
  <si>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</si>
  <si>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</si>
  <si>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</si>
  <si>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</si>
  <si>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</si>
  <si>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</si>
  <si>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</si>
  <si>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</si>
  <si>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</si>
  <si>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</si>
  <si>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</si>
  <si>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</si>
  <si>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</si>
  <si>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</si>
  <si>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</si>
  <si>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</si>
  <si>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</si>
  <si>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</si>
  <si>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</si>
  <si>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</si>
  <si>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</si>
  <si>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</si>
  <si>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</si>
  <si>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</si>
  <si>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</si>
  <si>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</si>
  <si>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</si>
  <si>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</si>
  <si>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</si>
  <si>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</si>
  <si>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</si>
  <si>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</si>
  <si>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</si>
  <si>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</si>
  <si>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</si>
  <si>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</si>
  <si>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</si>
  <si>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</si>
  <si>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</si>
  <si>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</si>
  <si>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</si>
  <si>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</si>
  <si>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</si>
  <si>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</si>
  <si>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</si>
  <si>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</si>
  <si>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</si>
  <si>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</si>
  <si>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</si>
  <si>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</si>
  <si>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</si>
  <si>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</si>
  <si>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</si>
  <si>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</si>
  <si>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</si>
  <si>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</si>
  <si>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</si>
  <si>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</si>
  <si>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</si>
  <si>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</si>
  <si>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</si>
  <si>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</si>
  <si>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</si>
  <si>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</si>
  <si>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</si>
  <si>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島根県　隠岐の島町</t>
  </si>
  <si>
    <t>法非適用</t>
  </si>
  <si>
    <t>下水道事業</t>
  </si>
  <si>
    <t>特定環境保全公共下水道</t>
  </si>
  <si>
    <t>D2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</si>
  <si>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</si>
  <si>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</si>
  <si>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</si>
  <si>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</si>
  <si>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</si>
  <si>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</si>
  <si>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</si>
  <si>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</si>
  <si>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</si>
  <si>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</si>
  <si>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</si>
  <si>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</si>
  <si>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</si>
  <si>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</si>
  <si>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</si>
  <si>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③平成11年度供用開始で、耐用年数内であり管渠改善は実施していない。</t>
    <phoneticPr fontId="4"/>
  </si>
  <si>
    <t>特定環境保全公共下水道は、既供用区域については、小規模施設のため、類似団体に比較して悪い。平成25年度から新処理区着手のため企業債残高が増加しており、使用料以外の収入に依存している部分が増えている。</t>
    <phoneticPr fontId="4"/>
  </si>
  <si>
    <t>①100%前後で推移しているが、使用料以外の収入に依存している部分が多い。
④平成25年度新処理区着手のため上昇し、類似団体に比較して高いが、H30から新処理区の供用により減少している。
⑤小規模施設かつ、処理区域内の人口減少により使用料収入が減少傾向で、汚水処理費(委託料)の割合が大きくなるため、類似団体に比較して低い。H30の新処理区の供用により料金収入の増があり上向いている。
⑥上記⑤同様で汚水処理費(委託料)の割合が大きなるため類似団体に比較して高い。H30の新処理区の供用により有収水量の増があり減少している。
⑦小規模施設かつ、処理区域内の人口減少により使用水量が少ないため、類似団体比較して低い。H30の新処理区の供用により利用率も減少している。
⑧平成30年度より新処理区の供用が開始され、処理区域内人口が増加したため、水洗化率としては低下した。</t>
    <rPh sb="77" eb="78">
      <t>シン</t>
    </rPh>
    <rPh sb="78" eb="80">
      <t>ショリ</t>
    </rPh>
    <rPh sb="80" eb="81">
      <t>ク</t>
    </rPh>
    <rPh sb="82" eb="84">
      <t>キョウヨウ</t>
    </rPh>
    <rPh sb="87" eb="89">
      <t>ゲンショウ</t>
    </rPh>
    <rPh sb="168" eb="169">
      <t>シン</t>
    </rPh>
    <rPh sb="169" eb="171">
      <t>ショリ</t>
    </rPh>
    <rPh sb="173" eb="175">
      <t>キョウヨウ</t>
    </rPh>
    <rPh sb="178" eb="180">
      <t>リョウキン</t>
    </rPh>
    <rPh sb="180" eb="182">
      <t>シュウニュウ</t>
    </rPh>
    <rPh sb="183" eb="184">
      <t>ゾウ</t>
    </rPh>
    <rPh sb="187" eb="189">
      <t>ウワム</t>
    </rPh>
    <rPh sb="258" eb="260">
      <t>ゲンショウ</t>
    </rPh>
    <rPh sb="325" eb="328">
      <t>リヨウリツ</t>
    </rPh>
    <rPh sb="329" eb="331">
      <t>ゲンショウ</t>
    </rPh>
    <rPh sb="339" eb="341">
      <t>ヘイセイ</t>
    </rPh>
    <rPh sb="343" eb="344">
      <t>ネン</t>
    </rPh>
    <rPh sb="344" eb="345">
      <t>ド</t>
    </rPh>
    <rPh sb="347" eb="348">
      <t>シン</t>
    </rPh>
    <rPh sb="348" eb="350">
      <t>ショリ</t>
    </rPh>
    <rPh sb="350" eb="351">
      <t>ク</t>
    </rPh>
    <rPh sb="352" eb="354">
      <t>キョウヨウ</t>
    </rPh>
    <rPh sb="355" eb="357">
      <t>カイシ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</si>
</sst>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A2-4D32-B5C7-EF8F70C47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5024056"/>
        <c:axId val="505019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0.09</c:v>
                </c:pt>
                <c:pt idx="1">
                  <c:v>0.09</c:v>
                </c:pt>
                <c:pt idx="2">
                  <c:v>0.13</c:v>
                </c:pt>
                <c:pt idx="3">
                  <c:v>0.36</c:v>
                </c:pt>
                <c:pt idx="4">
                  <c:v>0.39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A2-4D32-B5C7-EF8F70C47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5024056"/>
        <c:axId val="505019744"/>
      </c:lineChart>
      <c:dateAx>
        <c:axId val="5050240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05019744"/>
        <c:crosses val="autoZero"/>
        <c:auto val="1"/>
        <c:lblOffset val="100"/>
        <c:baseTimeUnit val="years"/>
      </c:dateAx>
      <c:valAx>
        <c:axId val="505019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050240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99.99</c:v>
                </c:pt>
                <c:pt idx="1">
                  <c:v>99.91</c:v>
                </c:pt>
                <c:pt idx="2">
                  <c:v>100.07</c:v>
                </c:pt>
                <c:pt idx="3">
                  <c:v>100.03</c:v>
                </c:pt>
                <c:pt idx="4">
                  <c:v>100.03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05-4A52-9CC5-D2F9F716F6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5020136"/>
        <c:axId val="5050205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05-4A52-9CC5-D2F9F716F6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5020136"/>
        <c:axId val="505020528"/>
      </c:lineChart>
      <c:dateAx>
        <c:axId val="5050201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05020528"/>
        <c:crosses val="autoZero"/>
        <c:auto val="1"/>
        <c:lblOffset val="100"/>
        <c:baseTimeUnit val="years"/>
      </c:dateAx>
      <c:valAx>
        <c:axId val="5050205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050201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00-4CC0-AF77-33D6950F8E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4835888"/>
        <c:axId val="504833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00-4CC0-AF77-33D6950F8E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4835888"/>
        <c:axId val="504833928"/>
      </c:lineChart>
      <c:dateAx>
        <c:axId val="5048358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04833928"/>
        <c:crosses val="autoZero"/>
        <c:auto val="1"/>
        <c:lblOffset val="100"/>
        <c:baseTimeUnit val="years"/>
      </c:dateAx>
      <c:valAx>
        <c:axId val="5048339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048358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AD-41DE-8DFA-B231CC2542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4833144"/>
        <c:axId val="5048315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AD-41DE-8DFA-B231CC2542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4833144"/>
        <c:axId val="504831576"/>
      </c:lineChart>
      <c:dateAx>
        <c:axId val="504833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04831576"/>
        <c:crosses val="autoZero"/>
        <c:auto val="1"/>
        <c:lblOffset val="100"/>
        <c:baseTimeUnit val="years"/>
      </c:dateAx>
      <c:valAx>
        <c:axId val="5048315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04833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18-409F-87B1-3C4129A30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4834712"/>
        <c:axId val="504829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18-409F-87B1-3C4129A30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4834712"/>
        <c:axId val="504829224"/>
      </c:lineChart>
      <c:dateAx>
        <c:axId val="5048347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04829224"/>
        <c:crosses val="autoZero"/>
        <c:auto val="1"/>
        <c:lblOffset val="100"/>
        <c:baseTimeUnit val="years"/>
      </c:dateAx>
      <c:valAx>
        <c:axId val="504829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048347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9E-4AAD-8E66-3918E16394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7194584"/>
        <c:axId val="5071914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9E-4AAD-8E66-3918E16394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7194584"/>
        <c:axId val="507191448"/>
      </c:lineChart>
      <c:dateAx>
        <c:axId val="5071945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07191448"/>
        <c:crosses val="autoZero"/>
        <c:auto val="1"/>
        <c:lblOffset val="100"/>
        <c:baseTimeUnit val="years"/>
      </c:dateAx>
      <c:valAx>
        <c:axId val="5071914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071945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9747.73</c:v>
                </c:pt>
                <c:pt idx="1">
                  <c:v>13713.73</c:v>
                </c:pt>
                <c:pt idx="2">
                  <c:v>18604.18</c:v>
                </c:pt>
                <c:pt idx="3">
                  <c:v>11638.4</c:v>
                </c:pt>
                <c:pt idx="4">
                  <c:v>10680.82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34-4F4B-A026-4C05501D0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7191840"/>
        <c:axId val="507193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1298.9100000000001</c:v>
                </c:pt>
                <c:pt idx="1">
                  <c:v>1243.71</c:v>
                </c:pt>
                <c:pt idx="2">
                  <c:v>1194.1500000000001</c:v>
                </c:pt>
                <c:pt idx="3">
                  <c:v>1206.79</c:v>
                </c:pt>
                <c:pt idx="4">
                  <c:v>1258.43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34-4F4B-A026-4C05501D0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7191840"/>
        <c:axId val="507193408"/>
      </c:lineChart>
      <c:dateAx>
        <c:axId val="50719184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07193408"/>
        <c:crosses val="autoZero"/>
        <c:auto val="1"/>
        <c:lblOffset val="100"/>
        <c:baseTimeUnit val="years"/>
      </c:dateAx>
      <c:valAx>
        <c:axId val="507193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071918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23.6</c:v>
                </c:pt>
                <c:pt idx="1">
                  <c:v>22.4</c:v>
                </c:pt>
                <c:pt idx="2">
                  <c:v>17.21</c:v>
                </c:pt>
                <c:pt idx="3">
                  <c:v>22.54</c:v>
                </c:pt>
                <c:pt idx="4">
                  <c:v>30.73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CE-4913-9760-2B33DC27FA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9866208"/>
        <c:axId val="4398622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69.87</c:v>
                </c:pt>
                <c:pt idx="1">
                  <c:v>74.3</c:v>
                </c:pt>
                <c:pt idx="2">
                  <c:v>72.260000000000005</c:v>
                </c:pt>
                <c:pt idx="3">
                  <c:v>71.84</c:v>
                </c:pt>
                <c:pt idx="4">
                  <c:v>73.36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CE-4913-9760-2B33DC27FA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866208"/>
        <c:axId val="439862288"/>
      </c:lineChart>
      <c:dateAx>
        <c:axId val="43986620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39862288"/>
        <c:crosses val="autoZero"/>
        <c:auto val="1"/>
        <c:lblOffset val="100"/>
        <c:baseTimeUnit val="years"/>
      </c:dateAx>
      <c:valAx>
        <c:axId val="4398622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398662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873.33</c:v>
                </c:pt>
                <c:pt idx="1">
                  <c:v>923.86</c:v>
                </c:pt>
                <c:pt idx="2">
                  <c:v>1164.23</c:v>
                </c:pt>
                <c:pt idx="3">
                  <c:v>934.49</c:v>
                </c:pt>
                <c:pt idx="4">
                  <c:v>694.01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8A-423F-9D85-F4DF214907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9863856"/>
        <c:axId val="4398642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234.96</c:v>
                </c:pt>
                <c:pt idx="1">
                  <c:v>221.81</c:v>
                </c:pt>
                <c:pt idx="2">
                  <c:v>230.02</c:v>
                </c:pt>
                <c:pt idx="3">
                  <c:v>228.47</c:v>
                </c:pt>
                <c:pt idx="4">
                  <c:v>224.88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8A-423F-9D85-F4DF214907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863856"/>
        <c:axId val="439864248"/>
      </c:lineChart>
      <c:dateAx>
        <c:axId val="43986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39864248"/>
        <c:crosses val="autoZero"/>
        <c:auto val="1"/>
        <c:lblOffset val="100"/>
        <c:baseTimeUnit val="years"/>
      </c:dateAx>
      <c:valAx>
        <c:axId val="4398642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3986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31.43</c:v>
                </c:pt>
                <c:pt idx="1">
                  <c:v>27.86</c:v>
                </c:pt>
                <c:pt idx="2">
                  <c:v>9.27</c:v>
                </c:pt>
                <c:pt idx="3">
                  <c:v>9.27</c:v>
                </c:pt>
                <c:pt idx="4">
                  <c:v>16.34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78-4AFF-9AF3-39ACB6468D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3144488"/>
        <c:axId val="513139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42.9</c:v>
                </c:pt>
                <c:pt idx="1">
                  <c:v>43.36</c:v>
                </c:pt>
                <c:pt idx="2">
                  <c:v>42.56</c:v>
                </c:pt>
                <c:pt idx="3">
                  <c:v>42.47</c:v>
                </c:pt>
                <c:pt idx="4">
                  <c:v>42.4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78-4AFF-9AF3-39ACB6468D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3144488"/>
        <c:axId val="513139000"/>
      </c:lineChart>
      <c:dateAx>
        <c:axId val="5131444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13139000"/>
        <c:crosses val="autoZero"/>
        <c:auto val="1"/>
        <c:lblOffset val="100"/>
        <c:baseTimeUnit val="years"/>
      </c:dateAx>
      <c:valAx>
        <c:axId val="5131390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131444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93.21</c:v>
                </c:pt>
                <c:pt idx="1">
                  <c:v>92.17</c:v>
                </c:pt>
                <c:pt idx="2">
                  <c:v>44.1</c:v>
                </c:pt>
                <c:pt idx="3">
                  <c:v>45.18</c:v>
                </c:pt>
                <c:pt idx="4">
                  <c:v>43.14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CF-4C02-8494-C96D92E4B3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4515416"/>
        <c:axId val="514515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83.5</c:v>
                </c:pt>
                <c:pt idx="1">
                  <c:v>83.06</c:v>
                </c:pt>
                <c:pt idx="2">
                  <c:v>83.32</c:v>
                </c:pt>
                <c:pt idx="3">
                  <c:v>83.75</c:v>
                </c:pt>
                <c:pt idx="4">
                  <c:v>84.19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CF-4C02-8494-C96D92E4B3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4515416"/>
        <c:axId val="514515808"/>
      </c:lineChart>
      <c:dateAx>
        <c:axId val="5145154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14515808"/>
        <c:crosses val="autoZero"/>
        <c:auto val="1"/>
        <c:lblOffset val="100"/>
        <c:baseTimeUnit val="years"/>
      </c:dateAx>
      <c:valAx>
        <c:axId val="5145158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145154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【1,260.21】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【84.75】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【215.41】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O61" zoomScaleNormal="100" workbookViewId="0">
      <selection activeCell="CA68" sqref="CA68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データ!H6</f>
        <v>島根県　隠岐の島町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3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9" t="str">
        <f>データ!I6</f>
        <v>法非適用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特定環境保全公共下水道</v>
      </c>
      <c r="Q8" s="49"/>
      <c r="R8" s="49"/>
      <c r="S8" s="49"/>
      <c r="T8" s="49"/>
      <c r="U8" s="49"/>
      <c r="V8" s="49"/>
      <c r="W8" s="49" t="str">
        <f>データ!L6</f>
        <v>D2</v>
      </c>
      <c r="X8" s="49"/>
      <c r="Y8" s="49"/>
      <c r="Z8" s="49"/>
      <c r="AA8" s="49"/>
      <c r="AB8" s="49"/>
      <c r="AC8" s="49"/>
      <c r="AD8" s="50" t="str">
        <f>データ!$M$6</f>
        <v>非設置</v>
      </c>
      <c r="AE8" s="50"/>
      <c r="AF8" s="50"/>
      <c r="AG8" s="50"/>
      <c r="AH8" s="50"/>
      <c r="AI8" s="50"/>
      <c r="AJ8" s="50"/>
      <c r="AK8" s="3"/>
      <c r="AL8" s="51">
        <f>データ!S6</f>
        <v>13866</v>
      </c>
      <c r="AM8" s="51"/>
      <c r="AN8" s="51"/>
      <c r="AO8" s="51"/>
      <c r="AP8" s="51"/>
      <c r="AQ8" s="51"/>
      <c r="AR8" s="51"/>
      <c r="AS8" s="51"/>
      <c r="AT8" s="46">
        <f>データ!T6</f>
        <v>242.82</v>
      </c>
      <c r="AU8" s="46"/>
      <c r="AV8" s="46"/>
      <c r="AW8" s="46"/>
      <c r="AX8" s="46"/>
      <c r="AY8" s="46"/>
      <c r="AZ8" s="46"/>
      <c r="BA8" s="46"/>
      <c r="BB8" s="46">
        <f>データ!U6</f>
        <v>57.1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3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3"/>
      <c r="BK9" s="3"/>
      <c r="BL9" s="52" t="s">
        <v>20</v>
      </c>
      <c r="BM9" s="5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 t="str">
        <f>データ!O6</f>
        <v>該当数値なし</v>
      </c>
      <c r="J10" s="46"/>
      <c r="K10" s="46"/>
      <c r="L10" s="46"/>
      <c r="M10" s="46"/>
      <c r="N10" s="46"/>
      <c r="O10" s="46"/>
      <c r="P10" s="46">
        <f>データ!P6</f>
        <v>4.37</v>
      </c>
      <c r="Q10" s="46"/>
      <c r="R10" s="46"/>
      <c r="S10" s="46"/>
      <c r="T10" s="46"/>
      <c r="U10" s="46"/>
      <c r="V10" s="46"/>
      <c r="W10" s="46">
        <f>データ!Q6</f>
        <v>111.79</v>
      </c>
      <c r="X10" s="46"/>
      <c r="Y10" s="46"/>
      <c r="Z10" s="46"/>
      <c r="AA10" s="46"/>
      <c r="AB10" s="46"/>
      <c r="AC10" s="46"/>
      <c r="AD10" s="51">
        <f>データ!R6</f>
        <v>3848</v>
      </c>
      <c r="AE10" s="51"/>
      <c r="AF10" s="51"/>
      <c r="AG10" s="51"/>
      <c r="AH10" s="51"/>
      <c r="AI10" s="51"/>
      <c r="AJ10" s="51"/>
      <c r="AK10" s="2"/>
      <c r="AL10" s="51">
        <f>データ!V6</f>
        <v>598</v>
      </c>
      <c r="AM10" s="51"/>
      <c r="AN10" s="51"/>
      <c r="AO10" s="51"/>
      <c r="AP10" s="51"/>
      <c r="AQ10" s="51"/>
      <c r="AR10" s="51"/>
      <c r="AS10" s="51"/>
      <c r="AT10" s="46">
        <f>データ!W6</f>
        <v>0.34</v>
      </c>
      <c r="AU10" s="46"/>
      <c r="AV10" s="46"/>
      <c r="AW10" s="46"/>
      <c r="AX10" s="46"/>
      <c r="AY10" s="46"/>
      <c r="AZ10" s="46"/>
      <c r="BA10" s="46"/>
      <c r="BB10" s="46">
        <f>データ!X6</f>
        <v>1758.82</v>
      </c>
      <c r="BC10" s="46"/>
      <c r="BD10" s="46"/>
      <c r="BE10" s="46"/>
      <c r="BF10" s="46"/>
      <c r="BG10" s="46"/>
      <c r="BH10" s="46"/>
      <c r="BI10" s="46"/>
      <c r="BJ10" s="2"/>
      <c r="BK10" s="2"/>
      <c r="BL10" s="69" t="s">
        <v>22</v>
      </c>
      <c r="BM10" s="70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1" t="s">
        <v>24</v>
      </c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</row>
    <row r="14" spans="1:78" ht="13.5" customHeight="1" x14ac:dyDescent="0.15">
      <c r="A14" s="2"/>
      <c r="B14" s="73" t="s">
        <v>25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5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4" t="s">
        <v>119</v>
      </c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6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4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6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4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6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4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6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4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6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4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6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4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6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4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6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4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6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4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6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4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6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4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6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4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6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4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6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4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6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4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6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4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6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4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6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4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6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4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6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4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6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4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6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4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6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4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6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4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6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4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6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4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6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4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6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27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4" t="s">
        <v>117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4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4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4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4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4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4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4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4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4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4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4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4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 x14ac:dyDescent="0.15">
      <c r="A60" s="2"/>
      <c r="B60" s="60" t="s">
        <v>28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54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54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4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29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4" t="s">
        <v>118</v>
      </c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6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4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6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4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6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4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6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4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6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4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6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4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6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4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6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4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6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4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6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4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6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4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6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4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6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4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6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4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6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4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6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7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9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【1,260.21】</v>
      </c>
      <c r="I86" s="26" t="str">
        <f>データ!CA6</f>
        <v>【75.29】</v>
      </c>
      <c r="J86" s="26" t="str">
        <f>データ!CL6</f>
        <v>【215.41】</v>
      </c>
      <c r="K86" s="26" t="str">
        <f>データ!CW6</f>
        <v>【42.90】</v>
      </c>
      <c r="L86" s="26" t="str">
        <f>データ!DH6</f>
        <v>【84.75】</v>
      </c>
      <c r="M86" s="26" t="s">
        <v>43</v>
      </c>
      <c r="N86" s="26" t="s">
        <v>43</v>
      </c>
      <c r="O86" s="26" t="str">
        <f>データ!EO6</f>
        <v>【0.30】</v>
      </c>
    </row>
  </sheetData>
  <sheetProtection algorithmName="SHA-512" hashValue="0UlmWgNUvf/wnacb7lmkWbW3YCxwl5xliZs8oMhh+tBtvAVoVz5hJRObVBQGxwZ5wBQh6kKg13qRulnsz+w9tQ==" saltValue="r/5ptUKo1o5mSuPMmdVGGQ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44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45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46</v>
      </c>
      <c r="B3" s="29" t="s">
        <v>47</v>
      </c>
      <c r="C3" s="29" t="s">
        <v>48</v>
      </c>
      <c r="D3" s="29" t="s">
        <v>49</v>
      </c>
      <c r="E3" s="29" t="s">
        <v>50</v>
      </c>
      <c r="F3" s="29" t="s">
        <v>51</v>
      </c>
      <c r="G3" s="29" t="s">
        <v>52</v>
      </c>
      <c r="H3" s="77" t="s">
        <v>53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54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55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56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57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58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59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60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61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62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63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64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65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66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67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68</v>
      </c>
      <c r="B5" s="31"/>
      <c r="C5" s="31"/>
      <c r="D5" s="31"/>
      <c r="E5" s="31"/>
      <c r="F5" s="31"/>
      <c r="G5" s="31"/>
      <c r="H5" s="32" t="s">
        <v>69</v>
      </c>
      <c r="I5" s="32" t="s">
        <v>70</v>
      </c>
      <c r="J5" s="32" t="s">
        <v>71</v>
      </c>
      <c r="K5" s="32" t="s">
        <v>72</v>
      </c>
      <c r="L5" s="32" t="s">
        <v>73</v>
      </c>
      <c r="M5" s="32" t="s">
        <v>5</v>
      </c>
      <c r="N5" s="32" t="s">
        <v>74</v>
      </c>
      <c r="O5" s="32" t="s">
        <v>75</v>
      </c>
      <c r="P5" s="32" t="s">
        <v>76</v>
      </c>
      <c r="Q5" s="32" t="s">
        <v>77</v>
      </c>
      <c r="R5" s="32" t="s">
        <v>78</v>
      </c>
      <c r="S5" s="32" t="s">
        <v>79</v>
      </c>
      <c r="T5" s="32" t="s">
        <v>80</v>
      </c>
      <c r="U5" s="32" t="s">
        <v>81</v>
      </c>
      <c r="V5" s="32" t="s">
        <v>82</v>
      </c>
      <c r="W5" s="32" t="s">
        <v>83</v>
      </c>
      <c r="X5" s="32" t="s">
        <v>84</v>
      </c>
      <c r="Y5" s="32" t="s">
        <v>85</v>
      </c>
      <c r="Z5" s="32" t="s">
        <v>86</v>
      </c>
      <c r="AA5" s="32" t="s">
        <v>87</v>
      </c>
      <c r="AB5" s="32" t="s">
        <v>88</v>
      </c>
      <c r="AC5" s="32" t="s">
        <v>89</v>
      </c>
      <c r="AD5" s="32" t="s">
        <v>90</v>
      </c>
      <c r="AE5" s="32" t="s">
        <v>91</v>
      </c>
      <c r="AF5" s="32" t="s">
        <v>92</v>
      </c>
      <c r="AG5" s="32" t="s">
        <v>93</v>
      </c>
      <c r="AH5" s="32" t="s">
        <v>94</v>
      </c>
      <c r="AI5" s="32" t="s">
        <v>31</v>
      </c>
      <c r="AJ5" s="32" t="s">
        <v>85</v>
      </c>
      <c r="AK5" s="32" t="s">
        <v>86</v>
      </c>
      <c r="AL5" s="32" t="s">
        <v>87</v>
      </c>
      <c r="AM5" s="32" t="s">
        <v>88</v>
      </c>
      <c r="AN5" s="32" t="s">
        <v>89</v>
      </c>
      <c r="AO5" s="32" t="s">
        <v>90</v>
      </c>
      <c r="AP5" s="32" t="s">
        <v>91</v>
      </c>
      <c r="AQ5" s="32" t="s">
        <v>92</v>
      </c>
      <c r="AR5" s="32" t="s">
        <v>93</v>
      </c>
      <c r="AS5" s="32" t="s">
        <v>94</v>
      </c>
      <c r="AT5" s="32" t="s">
        <v>95</v>
      </c>
      <c r="AU5" s="32" t="s">
        <v>85</v>
      </c>
      <c r="AV5" s="32" t="s">
        <v>86</v>
      </c>
      <c r="AW5" s="32" t="s">
        <v>87</v>
      </c>
      <c r="AX5" s="32" t="s">
        <v>88</v>
      </c>
      <c r="AY5" s="32" t="s">
        <v>89</v>
      </c>
      <c r="AZ5" s="32" t="s">
        <v>90</v>
      </c>
      <c r="BA5" s="32" t="s">
        <v>91</v>
      </c>
      <c r="BB5" s="32" t="s">
        <v>92</v>
      </c>
      <c r="BC5" s="32" t="s">
        <v>93</v>
      </c>
      <c r="BD5" s="32" t="s">
        <v>94</v>
      </c>
      <c r="BE5" s="32" t="s">
        <v>95</v>
      </c>
      <c r="BF5" s="32" t="s">
        <v>85</v>
      </c>
      <c r="BG5" s="32" t="s">
        <v>86</v>
      </c>
      <c r="BH5" s="32" t="s">
        <v>87</v>
      </c>
      <c r="BI5" s="32" t="s">
        <v>88</v>
      </c>
      <c r="BJ5" s="32" t="s">
        <v>89</v>
      </c>
      <c r="BK5" s="32" t="s">
        <v>90</v>
      </c>
      <c r="BL5" s="32" t="s">
        <v>91</v>
      </c>
      <c r="BM5" s="32" t="s">
        <v>92</v>
      </c>
      <c r="BN5" s="32" t="s">
        <v>93</v>
      </c>
      <c r="BO5" s="32" t="s">
        <v>94</v>
      </c>
      <c r="BP5" s="32" t="s">
        <v>95</v>
      </c>
      <c r="BQ5" s="32" t="s">
        <v>85</v>
      </c>
      <c r="BR5" s="32" t="s">
        <v>86</v>
      </c>
      <c r="BS5" s="32" t="s">
        <v>87</v>
      </c>
      <c r="BT5" s="32" t="s">
        <v>88</v>
      </c>
      <c r="BU5" s="32" t="s">
        <v>89</v>
      </c>
      <c r="BV5" s="32" t="s">
        <v>90</v>
      </c>
      <c r="BW5" s="32" t="s">
        <v>91</v>
      </c>
      <c r="BX5" s="32" t="s">
        <v>92</v>
      </c>
      <c r="BY5" s="32" t="s">
        <v>93</v>
      </c>
      <c r="BZ5" s="32" t="s">
        <v>94</v>
      </c>
      <c r="CA5" s="32" t="s">
        <v>95</v>
      </c>
      <c r="CB5" s="32" t="s">
        <v>85</v>
      </c>
      <c r="CC5" s="32" t="s">
        <v>86</v>
      </c>
      <c r="CD5" s="32" t="s">
        <v>87</v>
      </c>
      <c r="CE5" s="32" t="s">
        <v>88</v>
      </c>
      <c r="CF5" s="32" t="s">
        <v>89</v>
      </c>
      <c r="CG5" s="32" t="s">
        <v>90</v>
      </c>
      <c r="CH5" s="32" t="s">
        <v>91</v>
      </c>
      <c r="CI5" s="32" t="s">
        <v>92</v>
      </c>
      <c r="CJ5" s="32" t="s">
        <v>93</v>
      </c>
      <c r="CK5" s="32" t="s">
        <v>94</v>
      </c>
      <c r="CL5" s="32" t="s">
        <v>95</v>
      </c>
      <c r="CM5" s="32" t="s">
        <v>85</v>
      </c>
      <c r="CN5" s="32" t="s">
        <v>86</v>
      </c>
      <c r="CO5" s="32" t="s">
        <v>87</v>
      </c>
      <c r="CP5" s="32" t="s">
        <v>88</v>
      </c>
      <c r="CQ5" s="32" t="s">
        <v>89</v>
      </c>
      <c r="CR5" s="32" t="s">
        <v>90</v>
      </c>
      <c r="CS5" s="32" t="s">
        <v>91</v>
      </c>
      <c r="CT5" s="32" t="s">
        <v>92</v>
      </c>
      <c r="CU5" s="32" t="s">
        <v>93</v>
      </c>
      <c r="CV5" s="32" t="s">
        <v>94</v>
      </c>
      <c r="CW5" s="32" t="s">
        <v>95</v>
      </c>
      <c r="CX5" s="32" t="s">
        <v>85</v>
      </c>
      <c r="CY5" s="32" t="s">
        <v>86</v>
      </c>
      <c r="CZ5" s="32" t="s">
        <v>87</v>
      </c>
      <c r="DA5" s="32" t="s">
        <v>88</v>
      </c>
      <c r="DB5" s="32" t="s">
        <v>89</v>
      </c>
      <c r="DC5" s="32" t="s">
        <v>90</v>
      </c>
      <c r="DD5" s="32" t="s">
        <v>91</v>
      </c>
      <c r="DE5" s="32" t="s">
        <v>92</v>
      </c>
      <c r="DF5" s="32" t="s">
        <v>93</v>
      </c>
      <c r="DG5" s="32" t="s">
        <v>94</v>
      </c>
      <c r="DH5" s="32" t="s">
        <v>95</v>
      </c>
      <c r="DI5" s="32" t="s">
        <v>85</v>
      </c>
      <c r="DJ5" s="32" t="s">
        <v>86</v>
      </c>
      <c r="DK5" s="32" t="s">
        <v>87</v>
      </c>
      <c r="DL5" s="32" t="s">
        <v>88</v>
      </c>
      <c r="DM5" s="32" t="s">
        <v>89</v>
      </c>
      <c r="DN5" s="32" t="s">
        <v>90</v>
      </c>
      <c r="DO5" s="32" t="s">
        <v>91</v>
      </c>
      <c r="DP5" s="32" t="s">
        <v>92</v>
      </c>
      <c r="DQ5" s="32" t="s">
        <v>93</v>
      </c>
      <c r="DR5" s="32" t="s">
        <v>94</v>
      </c>
      <c r="DS5" s="32" t="s">
        <v>95</v>
      </c>
      <c r="DT5" s="32" t="s">
        <v>85</v>
      </c>
      <c r="DU5" s="32" t="s">
        <v>86</v>
      </c>
      <c r="DV5" s="32" t="s">
        <v>87</v>
      </c>
      <c r="DW5" s="32" t="s">
        <v>88</v>
      </c>
      <c r="DX5" s="32" t="s">
        <v>89</v>
      </c>
      <c r="DY5" s="32" t="s">
        <v>90</v>
      </c>
      <c r="DZ5" s="32" t="s">
        <v>91</v>
      </c>
      <c r="EA5" s="32" t="s">
        <v>92</v>
      </c>
      <c r="EB5" s="32" t="s">
        <v>93</v>
      </c>
      <c r="EC5" s="32" t="s">
        <v>94</v>
      </c>
      <c r="ED5" s="32" t="s">
        <v>95</v>
      </c>
      <c r="EE5" s="32" t="s">
        <v>85</v>
      </c>
      <c r="EF5" s="32" t="s">
        <v>86</v>
      </c>
      <c r="EG5" s="32" t="s">
        <v>87</v>
      </c>
      <c r="EH5" s="32" t="s">
        <v>88</v>
      </c>
      <c r="EI5" s="32" t="s">
        <v>89</v>
      </c>
      <c r="EJ5" s="32" t="s">
        <v>90</v>
      </c>
      <c r="EK5" s="32" t="s">
        <v>91</v>
      </c>
      <c r="EL5" s="32" t="s">
        <v>92</v>
      </c>
      <c r="EM5" s="32" t="s">
        <v>93</v>
      </c>
      <c r="EN5" s="32" t="s">
        <v>94</v>
      </c>
      <c r="EO5" s="32" t="s">
        <v>95</v>
      </c>
    </row>
    <row r="6" spans="1:145" s="36" customFormat="1" x14ac:dyDescent="0.15">
      <c r="A6" s="28" t="s">
        <v>96</v>
      </c>
      <c r="B6" s="33">
        <f>B7</f>
        <v>2020</v>
      </c>
      <c r="C6" s="33">
        <f t="shared" ref="C6:X6" si="3">C7</f>
        <v>325287</v>
      </c>
      <c r="D6" s="33">
        <f t="shared" si="3"/>
        <v>47</v>
      </c>
      <c r="E6" s="33">
        <f t="shared" si="3"/>
        <v>17</v>
      </c>
      <c r="F6" s="33">
        <f t="shared" si="3"/>
        <v>4</v>
      </c>
      <c r="G6" s="33">
        <f t="shared" si="3"/>
        <v>0</v>
      </c>
      <c r="H6" s="33" t="str">
        <f t="shared" si="3"/>
        <v>島根県　隠岐の島町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特定環境保全公共下水道</v>
      </c>
      <c r="L6" s="33" t="str">
        <f t="shared" si="3"/>
        <v>D2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4.37</v>
      </c>
      <c r="Q6" s="34">
        <f t="shared" si="3"/>
        <v>111.79</v>
      </c>
      <c r="R6" s="34">
        <f t="shared" si="3"/>
        <v>3848</v>
      </c>
      <c r="S6" s="34">
        <f t="shared" si="3"/>
        <v>13866</v>
      </c>
      <c r="T6" s="34">
        <f t="shared" si="3"/>
        <v>242.82</v>
      </c>
      <c r="U6" s="34">
        <f t="shared" si="3"/>
        <v>57.1</v>
      </c>
      <c r="V6" s="34">
        <f t="shared" si="3"/>
        <v>598</v>
      </c>
      <c r="W6" s="34">
        <f t="shared" si="3"/>
        <v>0.34</v>
      </c>
      <c r="X6" s="34">
        <f t="shared" si="3"/>
        <v>1758.82</v>
      </c>
      <c r="Y6" s="35">
        <f>IF(Y7="",NA(),Y7)</f>
        <v>99.99</v>
      </c>
      <c r="Z6" s="35">
        <f t="shared" ref="Z6:AH6" si="4">IF(Z7="",NA(),Z7)</f>
        <v>99.91</v>
      </c>
      <c r="AA6" s="35">
        <f t="shared" si="4"/>
        <v>100.07</v>
      </c>
      <c r="AB6" s="35">
        <f t="shared" si="4"/>
        <v>100.03</v>
      </c>
      <c r="AC6" s="35">
        <f t="shared" si="4"/>
        <v>100.03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9747.73</v>
      </c>
      <c r="BG6" s="35">
        <f t="shared" ref="BG6:BO6" si="7">IF(BG7="",NA(),BG7)</f>
        <v>13713.73</v>
      </c>
      <c r="BH6" s="35">
        <f t="shared" si="7"/>
        <v>18604.18</v>
      </c>
      <c r="BI6" s="35">
        <f t="shared" si="7"/>
        <v>11638.4</v>
      </c>
      <c r="BJ6" s="35">
        <f t="shared" si="7"/>
        <v>10680.82</v>
      </c>
      <c r="BK6" s="35">
        <f t="shared" si="7"/>
        <v>1298.9100000000001</v>
      </c>
      <c r="BL6" s="35">
        <f t="shared" si="7"/>
        <v>1243.71</v>
      </c>
      <c r="BM6" s="35">
        <f t="shared" si="7"/>
        <v>1194.1500000000001</v>
      </c>
      <c r="BN6" s="35">
        <f t="shared" si="7"/>
        <v>1206.79</v>
      </c>
      <c r="BO6" s="35">
        <f t="shared" si="7"/>
        <v>1258.43</v>
      </c>
      <c r="BP6" s="34" t="str">
        <f>IF(BP7="","",IF(BP7="-","【-】","【"&amp;SUBSTITUTE(TEXT(BP7,"#,##0.00"),"-","△")&amp;"】"))</f>
        <v>【1,260.21】</v>
      </c>
      <c r="BQ6" s="35">
        <f>IF(BQ7="",NA(),BQ7)</f>
        <v>23.6</v>
      </c>
      <c r="BR6" s="35">
        <f t="shared" ref="BR6:BZ6" si="8">IF(BR7="",NA(),BR7)</f>
        <v>22.4</v>
      </c>
      <c r="BS6" s="35">
        <f t="shared" si="8"/>
        <v>17.21</v>
      </c>
      <c r="BT6" s="35">
        <f t="shared" si="8"/>
        <v>22.54</v>
      </c>
      <c r="BU6" s="35">
        <f t="shared" si="8"/>
        <v>30.73</v>
      </c>
      <c r="BV6" s="35">
        <f t="shared" si="8"/>
        <v>69.87</v>
      </c>
      <c r="BW6" s="35">
        <f t="shared" si="8"/>
        <v>74.3</v>
      </c>
      <c r="BX6" s="35">
        <f t="shared" si="8"/>
        <v>72.260000000000005</v>
      </c>
      <c r="BY6" s="35">
        <f t="shared" si="8"/>
        <v>71.84</v>
      </c>
      <c r="BZ6" s="35">
        <f t="shared" si="8"/>
        <v>73.36</v>
      </c>
      <c r="CA6" s="34" t="str">
        <f>IF(CA7="","",IF(CA7="-","【-】","【"&amp;SUBSTITUTE(TEXT(CA7,"#,##0.00"),"-","△")&amp;"】"))</f>
        <v>【75.29】</v>
      </c>
      <c r="CB6" s="35">
        <f>IF(CB7="",NA(),CB7)</f>
        <v>873.33</v>
      </c>
      <c r="CC6" s="35">
        <f t="shared" ref="CC6:CK6" si="9">IF(CC7="",NA(),CC7)</f>
        <v>923.86</v>
      </c>
      <c r="CD6" s="35">
        <f t="shared" si="9"/>
        <v>1164.23</v>
      </c>
      <c r="CE6" s="35">
        <f t="shared" si="9"/>
        <v>934.49</v>
      </c>
      <c r="CF6" s="35">
        <f t="shared" si="9"/>
        <v>694.01</v>
      </c>
      <c r="CG6" s="35">
        <f t="shared" si="9"/>
        <v>234.96</v>
      </c>
      <c r="CH6" s="35">
        <f t="shared" si="9"/>
        <v>221.81</v>
      </c>
      <c r="CI6" s="35">
        <f t="shared" si="9"/>
        <v>230.02</v>
      </c>
      <c r="CJ6" s="35">
        <f t="shared" si="9"/>
        <v>228.47</v>
      </c>
      <c r="CK6" s="35">
        <f t="shared" si="9"/>
        <v>224.88</v>
      </c>
      <c r="CL6" s="34" t="str">
        <f>IF(CL7="","",IF(CL7="-","【-】","【"&amp;SUBSTITUTE(TEXT(CL7,"#,##0.00"),"-","△")&amp;"】"))</f>
        <v>【215.41】</v>
      </c>
      <c r="CM6" s="35">
        <f>IF(CM7="",NA(),CM7)</f>
        <v>31.43</v>
      </c>
      <c r="CN6" s="35">
        <f t="shared" ref="CN6:CV6" si="10">IF(CN7="",NA(),CN7)</f>
        <v>27.86</v>
      </c>
      <c r="CO6" s="35">
        <f t="shared" si="10"/>
        <v>9.27</v>
      </c>
      <c r="CP6" s="35">
        <f t="shared" si="10"/>
        <v>9.27</v>
      </c>
      <c r="CQ6" s="35">
        <f t="shared" si="10"/>
        <v>16.34</v>
      </c>
      <c r="CR6" s="35">
        <f t="shared" si="10"/>
        <v>42.9</v>
      </c>
      <c r="CS6" s="35">
        <f t="shared" si="10"/>
        <v>43.36</v>
      </c>
      <c r="CT6" s="35">
        <f t="shared" si="10"/>
        <v>42.56</v>
      </c>
      <c r="CU6" s="35">
        <f t="shared" si="10"/>
        <v>42.47</v>
      </c>
      <c r="CV6" s="35">
        <f t="shared" si="10"/>
        <v>42.4</v>
      </c>
      <c r="CW6" s="34" t="str">
        <f>IF(CW7="","",IF(CW7="-","【-】","【"&amp;SUBSTITUTE(TEXT(CW7,"#,##0.00"),"-","△")&amp;"】"))</f>
        <v>【42.90】</v>
      </c>
      <c r="CX6" s="35">
        <f>IF(CX7="",NA(),CX7)</f>
        <v>93.21</v>
      </c>
      <c r="CY6" s="35">
        <f t="shared" ref="CY6:DG6" si="11">IF(CY7="",NA(),CY7)</f>
        <v>92.17</v>
      </c>
      <c r="CZ6" s="35">
        <f t="shared" si="11"/>
        <v>44.1</v>
      </c>
      <c r="DA6" s="35">
        <f t="shared" si="11"/>
        <v>45.18</v>
      </c>
      <c r="DB6" s="35">
        <f t="shared" si="11"/>
        <v>43.14</v>
      </c>
      <c r="DC6" s="35">
        <f t="shared" si="11"/>
        <v>83.5</v>
      </c>
      <c r="DD6" s="35">
        <f t="shared" si="11"/>
        <v>83.06</v>
      </c>
      <c r="DE6" s="35">
        <f t="shared" si="11"/>
        <v>83.32</v>
      </c>
      <c r="DF6" s="35">
        <f t="shared" si="11"/>
        <v>83.75</v>
      </c>
      <c r="DG6" s="35">
        <f t="shared" si="11"/>
        <v>84.19</v>
      </c>
      <c r="DH6" s="34" t="str">
        <f>IF(DH7="","",IF(DH7="-","【-】","【"&amp;SUBSTITUTE(TEXT(DH7,"#,##0.00"),"-","△")&amp;"】"))</f>
        <v>【84.75】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0.09</v>
      </c>
      <c r="EK6" s="35">
        <f t="shared" si="14"/>
        <v>0.09</v>
      </c>
      <c r="EL6" s="35">
        <f t="shared" si="14"/>
        <v>0.13</v>
      </c>
      <c r="EM6" s="35">
        <f t="shared" si="14"/>
        <v>0.36</v>
      </c>
      <c r="EN6" s="35">
        <f t="shared" si="14"/>
        <v>0.39</v>
      </c>
      <c r="EO6" s="34" t="str">
        <f>IF(EO7="","",IF(EO7="-","【-】","【"&amp;SUBSTITUTE(TEXT(EO7,"#,##0.00"),"-","△")&amp;"】"))</f>
        <v>【0.30】</v>
      </c>
    </row>
    <row r="7" spans="1:145" s="36" customFormat="1" x14ac:dyDescent="0.15">
      <c r="A7" s="28"/>
      <c r="B7" s="37">
        <v>2020</v>
      </c>
      <c r="C7" s="37">
        <v>325287</v>
      </c>
      <c r="D7" s="37">
        <v>47</v>
      </c>
      <c r="E7" s="37">
        <v>17</v>
      </c>
      <c r="F7" s="37">
        <v>4</v>
      </c>
      <c r="G7" s="37">
        <v>0</v>
      </c>
      <c r="H7" s="37" t="s">
        <v>97</v>
      </c>
      <c r="I7" s="37" t="s">
        <v>98</v>
      </c>
      <c r="J7" s="37" t="s">
        <v>99</v>
      </c>
      <c r="K7" s="37" t="s">
        <v>100</v>
      </c>
      <c r="L7" s="37" t="s">
        <v>101</v>
      </c>
      <c r="M7" s="37" t="s">
        <v>102</v>
      </c>
      <c r="N7" s="38" t="s">
        <v>103</v>
      </c>
      <c r="O7" s="38" t="s">
        <v>104</v>
      </c>
      <c r="P7" s="38">
        <v>4.37</v>
      </c>
      <c r="Q7" s="38">
        <v>111.79</v>
      </c>
      <c r="R7" s="38">
        <v>3848</v>
      </c>
      <c r="S7" s="38">
        <v>13866</v>
      </c>
      <c r="T7" s="38">
        <v>242.82</v>
      </c>
      <c r="U7" s="38">
        <v>57.1</v>
      </c>
      <c r="V7" s="38">
        <v>598</v>
      </c>
      <c r="W7" s="38">
        <v>0.34</v>
      </c>
      <c r="X7" s="38">
        <v>1758.82</v>
      </c>
      <c r="Y7" s="38">
        <v>99.99</v>
      </c>
      <c r="Z7" s="38">
        <v>99.91</v>
      </c>
      <c r="AA7" s="38">
        <v>100.07</v>
      </c>
      <c r="AB7" s="38">
        <v>100.03</v>
      </c>
      <c r="AC7" s="38">
        <v>100.03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9747.73</v>
      </c>
      <c r="BG7" s="38">
        <v>13713.73</v>
      </c>
      <c r="BH7" s="38">
        <v>18604.18</v>
      </c>
      <c r="BI7" s="38">
        <v>11638.4</v>
      </c>
      <c r="BJ7" s="38">
        <v>10680.82</v>
      </c>
      <c r="BK7" s="38">
        <v>1298.9100000000001</v>
      </c>
      <c r="BL7" s="38">
        <v>1243.71</v>
      </c>
      <c r="BM7" s="38">
        <v>1194.1500000000001</v>
      </c>
      <c r="BN7" s="38">
        <v>1206.79</v>
      </c>
      <c r="BO7" s="38">
        <v>1258.43</v>
      </c>
      <c r="BP7" s="38">
        <v>1260.21</v>
      </c>
      <c r="BQ7" s="38">
        <v>23.6</v>
      </c>
      <c r="BR7" s="38">
        <v>22.4</v>
      </c>
      <c r="BS7" s="38">
        <v>17.21</v>
      </c>
      <c r="BT7" s="38">
        <v>22.54</v>
      </c>
      <c r="BU7" s="38">
        <v>30.73</v>
      </c>
      <c r="BV7" s="38">
        <v>69.87</v>
      </c>
      <c r="BW7" s="38">
        <v>74.3</v>
      </c>
      <c r="BX7" s="38">
        <v>72.260000000000005</v>
      </c>
      <c r="BY7" s="38">
        <v>71.84</v>
      </c>
      <c r="BZ7" s="38">
        <v>73.36</v>
      </c>
      <c r="CA7" s="38">
        <v>75.290000000000006</v>
      </c>
      <c r="CB7" s="38">
        <v>873.33</v>
      </c>
      <c r="CC7" s="38">
        <v>923.86</v>
      </c>
      <c r="CD7" s="38">
        <v>1164.23</v>
      </c>
      <c r="CE7" s="38">
        <v>934.49</v>
      </c>
      <c r="CF7" s="38">
        <v>694.01</v>
      </c>
      <c r="CG7" s="38">
        <v>234.96</v>
      </c>
      <c r="CH7" s="38">
        <v>221.81</v>
      </c>
      <c r="CI7" s="38">
        <v>230.02</v>
      </c>
      <c r="CJ7" s="38">
        <v>228.47</v>
      </c>
      <c r="CK7" s="38">
        <v>224.88</v>
      </c>
      <c r="CL7" s="38">
        <v>215.41</v>
      </c>
      <c r="CM7" s="38">
        <v>31.43</v>
      </c>
      <c r="CN7" s="38">
        <v>27.86</v>
      </c>
      <c r="CO7" s="38">
        <v>9.27</v>
      </c>
      <c r="CP7" s="38">
        <v>9.27</v>
      </c>
      <c r="CQ7" s="38">
        <v>16.34</v>
      </c>
      <c r="CR7" s="38">
        <v>42.9</v>
      </c>
      <c r="CS7" s="38">
        <v>43.36</v>
      </c>
      <c r="CT7" s="38">
        <v>42.56</v>
      </c>
      <c r="CU7" s="38">
        <v>42.47</v>
      </c>
      <c r="CV7" s="38">
        <v>42.4</v>
      </c>
      <c r="CW7" s="38">
        <v>42.9</v>
      </c>
      <c r="CX7" s="38">
        <v>93.21</v>
      </c>
      <c r="CY7" s="38">
        <v>92.17</v>
      </c>
      <c r="CZ7" s="38">
        <v>44.1</v>
      </c>
      <c r="DA7" s="38">
        <v>45.18</v>
      </c>
      <c r="DB7" s="38">
        <v>43.14</v>
      </c>
      <c r="DC7" s="38">
        <v>83.5</v>
      </c>
      <c r="DD7" s="38">
        <v>83.06</v>
      </c>
      <c r="DE7" s="38">
        <v>83.32</v>
      </c>
      <c r="DF7" s="38">
        <v>83.75</v>
      </c>
      <c r="DG7" s="38">
        <v>84.19</v>
      </c>
      <c r="DH7" s="38">
        <v>84.75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0.09</v>
      </c>
      <c r="EK7" s="38">
        <v>0.09</v>
      </c>
      <c r="EL7" s="38">
        <v>0.13</v>
      </c>
      <c r="EM7" s="38">
        <v>0.36</v>
      </c>
      <c r="EN7" s="38">
        <v>0.39</v>
      </c>
      <c r="EO7" s="38">
        <v>0.3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105</v>
      </c>
      <c r="C9" s="40" t="s">
        <v>106</v>
      </c>
      <c r="D9" s="40" t="s">
        <v>107</v>
      </c>
      <c r="E9" s="40" t="s">
        <v>108</v>
      </c>
      <c r="F9" s="40" t="s">
        <v>109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47</v>
      </c>
      <c r="B10" s="41">
        <f t="shared" ref="B10:D10" si="15">DATEVALUE($B7+12-B11&amp;"/1/"&amp;B12)</f>
        <v>46753</v>
      </c>
      <c r="C10" s="41">
        <f t="shared" si="15"/>
        <v>47119</v>
      </c>
      <c r="D10" s="41">
        <f t="shared" si="15"/>
        <v>47484</v>
      </c>
      <c r="E10" s="42">
        <f>DATEVALUE($B7+12-E11&amp;"/1/"&amp;E12)</f>
        <v>47849</v>
      </c>
      <c r="F10" s="42">
        <f>DATEVALUE($B7+12-F11&amp;"/1/"&amp;F12)</f>
        <v>48215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110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111</v>
      </c>
    </row>
    <row r="13" spans="1:145" x14ac:dyDescent="0.15">
      <c r="B13" t="s">
        <v>112</v>
      </c>
      <c r="C13" t="s">
        <v>113</v>
      </c>
      <c r="D13" t="s">
        <v>113</v>
      </c>
      <c r="E13" t="s">
        <v>114</v>
      </c>
      <c r="F13" t="s">
        <v>115</v>
      </c>
      <c r="G13" t="s">
        <v>116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Windows ユーザー</cp:lastModifiedBy>
  <cp:lastPrinted>2022-02-20T07:06:49Z</cp:lastPrinted>
  <dcterms:created xsi:type="dcterms:W3CDTF">2021-12-03T07:52:25Z</dcterms:created>
  <dcterms:modified xsi:type="dcterms:W3CDTF">2022-02-20T07:06:51Z</dcterms:modified>
  <cp:category/>
</cp:coreProperties>
</file>