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o\Desktop\FW 【２／３（木）県〆切】公営企業に係る「経営比較分析表」の分析等について\【経営比較分析表】2020_325279_47_1718 下水\"/>
    </mc:Choice>
  </mc:AlternateContent>
  <workbookProtection workbookAlgorithmName="SHA-512" workbookHashValue="qqthfJa3q9gI3mgRU/w6CrK/Pd6bp/9IJOcmYSah9k2OqC2hMe33KxLaduHn+y4iMFHvhdaviUN1VbB74+76ow==" workbookSaltValue="aHqofnxs7gz+wV4fWTByh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<sst xmlns="http://schemas.openxmlformats.org/spreadsheetml/2006/main" count="241" uniqueCount="121">
  <si>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</si>
  <si>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</si>
  <si>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</si>
  <si>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</si>
  <si>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</si>
  <si>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</si>
  <si>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</si>
  <si>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</si>
  <si>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</si>
  <si>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</si>
  <si>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</si>
  <si>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</si>
  <si>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</si>
  <si>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</si>
  <si>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</si>
  <si>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</si>
  <si>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</si>
  <si>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</si>
  <si>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</si>
  <si>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</si>
  <si>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</si>
  <si>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</si>
  <si>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</si>
  <si>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</si>
  <si>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</si>
  <si>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</si>
  <si>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</si>
  <si>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</si>
  <si>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</si>
  <si>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</si>
  <si>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</si>
  <si>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</si>
  <si>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</si>
  <si>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</si>
  <si>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</si>
  <si>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</si>
  <si>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</si>
  <si>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</si>
  <si>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</si>
  <si>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</si>
  <si>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</si>
  <si>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</si>
  <si>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</si>
  <si>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</si>
  <si>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</si>
  <si>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</si>
  <si>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</si>
  <si>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</si>
  <si>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</si>
  <si>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</si>
  <si>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</si>
  <si>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</si>
  <si>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</si>
  <si>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</si>
  <si>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</si>
  <si>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</si>
  <si>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</si>
  <si>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</si>
  <si>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</si>
  <si>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</si>
  <si>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</si>
  <si>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</si>
  <si>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</si>
  <si>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</si>
  <si>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</si>
  <si>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</si>
  <si>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</si>
  <si>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</si>
  <si>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</si>
  <si>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</si>
  <si>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</si>
  <si>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</si>
  <si>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</si>
  <si>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</si>
  <si>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</si>
  <si>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</si>
  <si>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</si>
  <si>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</si>
  <si>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</si>
  <si>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</si>
  <si>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</si>
  <si>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</si>
  <si>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</si>
  <si>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</si>
  <si>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</si>
  <si>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</si>
  <si>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</si>
  <si>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</si>
  <si>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</si>
  <si>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</si>
  <si>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</si>
  <si>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</si>
  <si>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</si>
  <si>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</si>
  <si>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</si>
  <si>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</si>
  <si>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</si>
  <si>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</si>
  <si>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知夫村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</si>
  <si>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</si>
  <si>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</si>
  <si>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</si>
  <si>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</si>
  <si>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</si>
  <si>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</si>
  <si>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</si>
  <si>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</si>
  <si>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</si>
  <si>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</si>
  <si>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</si>
  <si>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</si>
  <si>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</si>
  <si>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</si>
  <si>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</si>
  <si>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</si>
  <si>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</si>
  <si>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</si>
  <si>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</si>
  <si>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施設棟の更新時期が近く、今後の経営状況の悪化が予想されるため、長寿命化計画に基づいた運用が求められる。</t>
    <rPh sb="1" eb="3">
      <t>シセツ</t>
    </rPh>
    <rPh sb="3" eb="4">
      <t>トウ</t>
    </rPh>
    <rPh sb="5" eb="7">
      <t>コウシン</t>
    </rPh>
    <rPh sb="7" eb="9">
      <t>ジキ</t>
    </rPh>
    <rPh sb="10" eb="11">
      <t>チカ</t>
    </rPh>
    <rPh sb="13" eb="15">
      <t>コンゴ</t>
    </rPh>
    <rPh sb="16" eb="18">
      <t>ケイエイ</t>
    </rPh>
    <rPh sb="18" eb="20">
      <t>ジョウキョウ</t>
    </rPh>
    <rPh sb="21" eb="23">
      <t>アッカ</t>
    </rPh>
    <rPh sb="24" eb="26">
      <t>ヨソウ</t>
    </rPh>
    <rPh sb="32" eb="33">
      <t>チョウ</t>
    </rPh>
    <rPh sb="33" eb="35">
      <t>ジュミョウ</t>
    </rPh>
    <rPh sb="35" eb="36">
      <t>カ</t>
    </rPh>
    <rPh sb="36" eb="38">
      <t>ケイカク</t>
    </rPh>
    <rPh sb="39" eb="40">
      <t>モト</t>
    </rPh>
    <rPh sb="43" eb="45">
      <t>ウンヨウ</t>
    </rPh>
    <rPh sb="46" eb="47">
      <t>モト</t>
    </rPh>
    <phoneticPr fontId="4"/>
  </si>
  <si>
    <t>　収益的収支と経費回収率は、概ね増加傾向にある。また、汚水処理原価は、減少傾向にある（H29を除く）。さらに企業債残高対事業規模比率は年々減少傾向にある。水洗化率はほぼ変わりなく高水準を維持している。
　今後の施設等の更新により、債務増加が予想されることから、使用料の見直し等が求められる。
※H29の収益的収支比率については、算定式の分子において、総収益のうち地方債償還金37,043千円が含まれているため、本来の数値は「38.67」となる。
※H28の企業債残高対事業規模比率については、それぞれ当該値が「0.00」とあるが、算出式に当てはめてみると、H28は「3,861.57」となる。
※H29の経費回収率について、当該値が「100.0」となっているが、地方債償還金の値が汚水処理費に含まれていないことため、本来の数値は「27.84」となる。</t>
    <rPh sb="14" eb="15">
      <t>オオム</t>
    </rPh>
    <rPh sb="67" eb="69">
      <t>ネンネン</t>
    </rPh>
    <rPh sb="84" eb="85">
      <t>カ</t>
    </rPh>
    <rPh sb="93" eb="95">
      <t>イジ</t>
    </rPh>
    <rPh sb="102" eb="104">
      <t>コンゴ</t>
    </rPh>
    <phoneticPr fontId="4"/>
  </si>
  <si>
    <t>老朽化がみられるが、今後の機能診断及び保全計画によって、順次更新や改修を行っていく予定である。</t>
    <rPh sb="0" eb="3">
      <t>ロウキュウカ</t>
    </rPh>
    <rPh sb="10" eb="12">
      <t>コンゴ</t>
    </rPh>
    <rPh sb="13" eb="15">
      <t>キノウ</t>
    </rPh>
    <rPh sb="15" eb="17">
      <t>シンダン</t>
    </rPh>
    <rPh sb="17" eb="18">
      <t>オヨ</t>
    </rPh>
    <rPh sb="19" eb="21">
      <t>ホゼン</t>
    </rPh>
    <rPh sb="21" eb="23">
      <t>ケイカク</t>
    </rPh>
    <rPh sb="28" eb="30">
      <t>ジュンジ</t>
    </rPh>
    <rPh sb="30" eb="32">
      <t>コウシン</t>
    </rPh>
    <rPh sb="33" eb="35">
      <t>カイシュウ</t>
    </rPh>
    <rPh sb="36" eb="37">
      <t>オコナ</t>
    </rPh>
    <rPh sb="41" eb="43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</si>
</sst>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B6-4FF0-A1A3-4C226CD4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096560"/>
        <c:axId val="55609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B6-4FF0-A1A3-4C226CD4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096560"/>
        <c:axId val="556096168"/>
      </c:lineChart>
      <c:dateAx>
        <c:axId val="556096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6096168"/>
        <c:crosses val="autoZero"/>
        <c:auto val="1"/>
        <c:lblOffset val="100"/>
        <c:baseTimeUnit val="years"/>
      </c:dateAx>
      <c:valAx>
        <c:axId val="55609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09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7-42AD-90AC-5F7DF1D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71480"/>
        <c:axId val="60487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C7-42AD-90AC-5F7DF1D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71480"/>
        <c:axId val="604875400"/>
      </c:lineChart>
      <c:dateAx>
        <c:axId val="604871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75400"/>
        <c:crosses val="autoZero"/>
        <c:auto val="1"/>
        <c:lblOffset val="100"/>
        <c:baseTimeUnit val="years"/>
      </c:dateAx>
      <c:valAx>
        <c:axId val="60487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7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96.12</c:v>
                </c:pt>
                <c:pt idx="1">
                  <c:v>98.69</c:v>
                </c:pt>
                <c:pt idx="2">
                  <c:v>98.9</c:v>
                </c:pt>
                <c:pt idx="3">
                  <c:v>98.88</c:v>
                </c:pt>
                <c:pt idx="4">
                  <c:v>98.87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C-4399-9525-116967890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76576"/>
        <c:axId val="60487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C-4399-9525-116967890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76576"/>
        <c:axId val="604874224"/>
      </c:lineChart>
      <c:dateAx>
        <c:axId val="604876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74224"/>
        <c:crosses val="autoZero"/>
        <c:auto val="1"/>
        <c:lblOffset val="100"/>
        <c:baseTimeUnit val="years"/>
      </c:dateAx>
      <c:valAx>
        <c:axId val="60487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7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40.82</c:v>
                </c:pt>
                <c:pt idx="1">
                  <c:v>100</c:v>
                </c:pt>
                <c:pt idx="2">
                  <c:v>41.34</c:v>
                </c:pt>
                <c:pt idx="3">
                  <c:v>49.85</c:v>
                </c:pt>
                <c:pt idx="4">
                  <c:v>46.99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3-49C5-8A2A-3D3C81929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094992"/>
        <c:axId val="556094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E3-49C5-8A2A-3D3C81929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094992"/>
        <c:axId val="556094600"/>
      </c:lineChart>
      <c:dateAx>
        <c:axId val="55609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6094600"/>
        <c:crosses val="autoZero"/>
        <c:auto val="1"/>
        <c:lblOffset val="100"/>
        <c:baseTimeUnit val="years"/>
      </c:dateAx>
      <c:valAx>
        <c:axId val="556094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09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4-487D-8E0B-2391CEB4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091464"/>
        <c:axId val="55609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4-487D-8E0B-2391CEB4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091464"/>
        <c:axId val="556092640"/>
      </c:lineChart>
      <c:dateAx>
        <c:axId val="556091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6092640"/>
        <c:crosses val="autoZero"/>
        <c:auto val="1"/>
        <c:lblOffset val="100"/>
        <c:baseTimeUnit val="years"/>
      </c:dateAx>
      <c:valAx>
        <c:axId val="55609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091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E-4295-A6C7-017B008D2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090680"/>
        <c:axId val="55609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1E-4295-A6C7-017B008D2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090680"/>
        <c:axId val="556090288"/>
      </c:lineChart>
      <c:dateAx>
        <c:axId val="556090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6090288"/>
        <c:crosses val="autoZero"/>
        <c:auto val="1"/>
        <c:lblOffset val="100"/>
        <c:baseTimeUnit val="years"/>
      </c:dateAx>
      <c:valAx>
        <c:axId val="55609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09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B6-413C-B4D1-B86C67887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75008"/>
        <c:axId val="60486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B6-413C-B4D1-B86C67887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75008"/>
        <c:axId val="604866384"/>
      </c:lineChart>
      <c:dateAx>
        <c:axId val="604875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66384"/>
        <c:crosses val="autoZero"/>
        <c:auto val="1"/>
        <c:lblOffset val="100"/>
        <c:baseTimeUnit val="years"/>
      </c:dateAx>
      <c:valAx>
        <c:axId val="60486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7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07-480B-84BD-28584E4A4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64424"/>
        <c:axId val="60487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07-480B-84BD-28584E4A4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64424"/>
        <c:axId val="604870696"/>
      </c:lineChart>
      <c:dateAx>
        <c:axId val="604864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70696"/>
        <c:crosses val="autoZero"/>
        <c:auto val="1"/>
        <c:lblOffset val="100"/>
        <c:baseTimeUnit val="years"/>
      </c:dateAx>
      <c:valAx>
        <c:axId val="60487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6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3497</c:v>
                </c:pt>
                <c:pt idx="2">
                  <c:v>3114.03</c:v>
                </c:pt>
                <c:pt idx="3">
                  <c:v>2904.31</c:v>
                </c:pt>
                <c:pt idx="4">
                  <c:v>2751.4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8-4AFE-8616-0A97260B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69128"/>
        <c:axId val="60486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78-4AFE-8616-0A97260B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69128"/>
        <c:axId val="604868736"/>
      </c:lineChart>
      <c:dateAx>
        <c:axId val="604869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68736"/>
        <c:crosses val="autoZero"/>
        <c:auto val="1"/>
        <c:lblOffset val="100"/>
        <c:baseTimeUnit val="years"/>
      </c:dateAx>
      <c:valAx>
        <c:axId val="60486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6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27.45</c:v>
                </c:pt>
                <c:pt idx="1">
                  <c:v>100</c:v>
                </c:pt>
                <c:pt idx="2">
                  <c:v>29.46</c:v>
                </c:pt>
                <c:pt idx="3">
                  <c:v>31.03</c:v>
                </c:pt>
                <c:pt idx="4">
                  <c:v>31.6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F0-4C93-BA81-F7C86DDA9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67952"/>
        <c:axId val="60486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F0-4C93-BA81-F7C86DDA9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67952"/>
        <c:axId val="604867560"/>
      </c:lineChart>
      <c:dateAx>
        <c:axId val="604867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67560"/>
        <c:crosses val="autoZero"/>
        <c:auto val="1"/>
        <c:lblOffset val="100"/>
        <c:baseTimeUnit val="years"/>
      </c:dateAx>
      <c:valAx>
        <c:axId val="60486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6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826.48</c:v>
                </c:pt>
                <c:pt idx="1">
                  <c:v>227.86</c:v>
                </c:pt>
                <c:pt idx="2">
                  <c:v>757.43</c:v>
                </c:pt>
                <c:pt idx="3">
                  <c:v>801.31</c:v>
                </c:pt>
                <c:pt idx="4">
                  <c:v>764.62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77-4A71-AB70-EBE6D1517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873048"/>
        <c:axId val="6048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77-4A71-AB70-EBE6D1517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73048"/>
        <c:axId val="604867168"/>
      </c:lineChart>
      <c:dateAx>
        <c:axId val="604873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4867168"/>
        <c:crosses val="autoZero"/>
        <c:auto val="1"/>
        <c:lblOffset val="100"/>
        <c:baseTimeUnit val="years"/>
      </c:dateAx>
      <c:valAx>
        <c:axId val="6048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873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知夫村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645</v>
      </c>
      <c r="AM8" s="51"/>
      <c r="AN8" s="51"/>
      <c r="AO8" s="51"/>
      <c r="AP8" s="51"/>
      <c r="AQ8" s="51"/>
      <c r="AR8" s="51"/>
      <c r="AS8" s="51"/>
      <c r="AT8" s="46">
        <f>データ!T6</f>
        <v>13.7</v>
      </c>
      <c r="AU8" s="46"/>
      <c r="AV8" s="46"/>
      <c r="AW8" s="46"/>
      <c r="AX8" s="46"/>
      <c r="AY8" s="46"/>
      <c r="AZ8" s="46"/>
      <c r="BA8" s="46"/>
      <c r="BB8" s="46">
        <f>データ!U6</f>
        <v>47.08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99.2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4000</v>
      </c>
      <c r="AE10" s="51"/>
      <c r="AF10" s="51"/>
      <c r="AG10" s="51"/>
      <c r="AH10" s="51"/>
      <c r="AI10" s="51"/>
      <c r="AJ10" s="51"/>
      <c r="AK10" s="2"/>
      <c r="AL10" s="51">
        <f>データ!V6</f>
        <v>621</v>
      </c>
      <c r="AM10" s="51"/>
      <c r="AN10" s="51"/>
      <c r="AO10" s="51"/>
      <c r="AP10" s="51"/>
      <c r="AQ10" s="51"/>
      <c r="AR10" s="51"/>
      <c r="AS10" s="51"/>
      <c r="AT10" s="46">
        <f>データ!W6</f>
        <v>0.17</v>
      </c>
      <c r="AU10" s="46"/>
      <c r="AV10" s="46"/>
      <c r="AW10" s="46"/>
      <c r="AX10" s="46"/>
      <c r="AY10" s="46"/>
      <c r="AZ10" s="46"/>
      <c r="BA10" s="46"/>
      <c r="BB10" s="46">
        <f>データ!X6</f>
        <v>3652.94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44</v>
      </c>
      <c r="O86" s="26" t="str">
        <f>データ!EO6</f>
        <v>【1.09】</v>
      </c>
    </row>
  </sheetData>
  <sheetProtection algorithmName="SHA-512" hashValue="zmbbhooZPab0lXUuU1xWm6/z4wD4RsYbW7untM85REVv3L5bOzPbCEiQi3uJNCtyt8hn6E99zD4kxBn/ZAMYPA==" saltValue="bYeP5PLJUCqbCjFFJBRey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325279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島根県　知夫村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99.2</v>
      </c>
      <c r="Q6" s="34">
        <f t="shared" si="3"/>
        <v>100</v>
      </c>
      <c r="R6" s="34">
        <f t="shared" si="3"/>
        <v>4000</v>
      </c>
      <c r="S6" s="34">
        <f t="shared" si="3"/>
        <v>645</v>
      </c>
      <c r="T6" s="34">
        <f t="shared" si="3"/>
        <v>13.7</v>
      </c>
      <c r="U6" s="34">
        <f t="shared" si="3"/>
        <v>47.08</v>
      </c>
      <c r="V6" s="34">
        <f t="shared" si="3"/>
        <v>621</v>
      </c>
      <c r="W6" s="34">
        <f t="shared" si="3"/>
        <v>0.17</v>
      </c>
      <c r="X6" s="34">
        <f t="shared" si="3"/>
        <v>3652.94</v>
      </c>
      <c r="Y6" s="35">
        <f>IF(Y7="",NA(),Y7)</f>
        <v>40.82</v>
      </c>
      <c r="Z6" s="35">
        <f t="shared" ref="Z6:AH6" si="4">IF(Z7="",NA(),Z7)</f>
        <v>100</v>
      </c>
      <c r="AA6" s="35">
        <f t="shared" si="4"/>
        <v>41.34</v>
      </c>
      <c r="AB6" s="35">
        <f t="shared" si="4"/>
        <v>49.85</v>
      </c>
      <c r="AC6" s="35">
        <f t="shared" si="4"/>
        <v>46.99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3497</v>
      </c>
      <c r="BH6" s="35">
        <f t="shared" si="7"/>
        <v>3114.03</v>
      </c>
      <c r="BI6" s="35">
        <f t="shared" si="7"/>
        <v>2904.31</v>
      </c>
      <c r="BJ6" s="35">
        <f t="shared" si="7"/>
        <v>2751.4</v>
      </c>
      <c r="BK6" s="35">
        <f t="shared" si="7"/>
        <v>1700.42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27.45</v>
      </c>
      <c r="BR6" s="35">
        <f t="shared" ref="BR6:BZ6" si="8">IF(BR7="",NA(),BR7)</f>
        <v>100</v>
      </c>
      <c r="BS6" s="35">
        <f t="shared" si="8"/>
        <v>29.46</v>
      </c>
      <c r="BT6" s="35">
        <f t="shared" si="8"/>
        <v>31.03</v>
      </c>
      <c r="BU6" s="35">
        <f t="shared" si="8"/>
        <v>31.6</v>
      </c>
      <c r="BV6" s="35">
        <f t="shared" si="8"/>
        <v>34.51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826.48</v>
      </c>
      <c r="CC6" s="35">
        <f t="shared" ref="CC6:CK6" si="9">IF(CC7="",NA(),CC7)</f>
        <v>227.86</v>
      </c>
      <c r="CD6" s="35">
        <f t="shared" si="9"/>
        <v>757.43</v>
      </c>
      <c r="CE6" s="35">
        <f t="shared" si="9"/>
        <v>801.31</v>
      </c>
      <c r="CF6" s="35">
        <f t="shared" si="9"/>
        <v>764.62</v>
      </c>
      <c r="CG6" s="35">
        <f t="shared" si="9"/>
        <v>476.11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29.4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96.12</v>
      </c>
      <c r="CY6" s="35">
        <f t="shared" ref="CY6:DG6" si="11">IF(CY7="",NA(),CY7)</f>
        <v>98.69</v>
      </c>
      <c r="CZ6" s="35">
        <f t="shared" si="11"/>
        <v>98.9</v>
      </c>
      <c r="DA6" s="35">
        <f t="shared" si="11"/>
        <v>98.88</v>
      </c>
      <c r="DB6" s="35">
        <f t="shared" si="11"/>
        <v>98.87</v>
      </c>
      <c r="DC6" s="35">
        <f t="shared" si="11"/>
        <v>63.77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325279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99.2</v>
      </c>
      <c r="Q7" s="38">
        <v>100</v>
      </c>
      <c r="R7" s="38">
        <v>4000</v>
      </c>
      <c r="S7" s="38">
        <v>645</v>
      </c>
      <c r="T7" s="38">
        <v>13.7</v>
      </c>
      <c r="U7" s="38">
        <v>47.08</v>
      </c>
      <c r="V7" s="38">
        <v>621</v>
      </c>
      <c r="W7" s="38">
        <v>0.17</v>
      </c>
      <c r="X7" s="38">
        <v>3652.94</v>
      </c>
      <c r="Y7" s="38">
        <v>40.82</v>
      </c>
      <c r="Z7" s="38">
        <v>100</v>
      </c>
      <c r="AA7" s="38">
        <v>41.34</v>
      </c>
      <c r="AB7" s="38">
        <v>49.85</v>
      </c>
      <c r="AC7" s="38">
        <v>46.99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3497</v>
      </c>
      <c r="BH7" s="38">
        <v>3114.03</v>
      </c>
      <c r="BI7" s="38">
        <v>2904.31</v>
      </c>
      <c r="BJ7" s="38">
        <v>2751.4</v>
      </c>
      <c r="BK7" s="38">
        <v>1700.42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27.45</v>
      </c>
      <c r="BR7" s="38">
        <v>100</v>
      </c>
      <c r="BS7" s="38">
        <v>29.46</v>
      </c>
      <c r="BT7" s="38">
        <v>31.03</v>
      </c>
      <c r="BU7" s="38">
        <v>31.6</v>
      </c>
      <c r="BV7" s="38">
        <v>34.51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826.48</v>
      </c>
      <c r="CC7" s="38">
        <v>227.86</v>
      </c>
      <c r="CD7" s="38">
        <v>757.43</v>
      </c>
      <c r="CE7" s="38">
        <v>801.31</v>
      </c>
      <c r="CF7" s="38">
        <v>764.62</v>
      </c>
      <c r="CG7" s="38">
        <v>476.11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29.4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96.12</v>
      </c>
      <c r="CY7" s="38">
        <v>98.69</v>
      </c>
      <c r="CZ7" s="38">
        <v>98.9</v>
      </c>
      <c r="DA7" s="38">
        <v>98.88</v>
      </c>
      <c r="DB7" s="38">
        <v>98.87</v>
      </c>
      <c r="DC7" s="38">
        <v>63.77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村尾 真和</cp:lastModifiedBy>
  <dcterms:created xsi:type="dcterms:W3CDTF">2021-12-03T08:05:34Z</dcterms:created>
  <dcterms:modified xsi:type="dcterms:W3CDTF">2022-01-24T05:38:44Z</dcterms:modified>
  <cp:category/>
</cp:coreProperties>
</file>