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6_海士町\"/>
    </mc:Choice>
  </mc:AlternateContent>
  <workbookProtection workbookAlgorithmName="SHA-512" workbookHashValue="l/iByQYAo/t3eLbDnuMUPw+dFpz/Oog7OUSFU+2batP07UXODR/BTwhowiu5Ys+SgpSvnzyRvgf/j0Mp5tC/Wg==" workbookSaltValue="OCnKywTBo3jTzkCflg+szg=="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10"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<sst xmlns="http://schemas.openxmlformats.org/spreadsheetml/2006/main" count="236" uniqueCount="120">
  <si>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</si>
  <si>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</si>
  <si>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</si>
  <si>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</si>
  <si>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</si>
  <si>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</si>
  <si>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</si>
  <si>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</si>
  <si>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</si>
  <si>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</si>
  <si>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</si>
  <si>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</si>
  <si>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</si>
  <si>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</si>
  <si>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</si>
  <si>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</si>
  <si>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</si>
  <si>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</si>
  <si>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</si>
  <si>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</si>
  <si>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</si>
  <si>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</si>
  <si>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</si>
  <si>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</si>
  <si>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</si>
  <si>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</si>
  <si>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</si>
  <si>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</si>
  <si>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</si>
  <si>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</si>
  <si>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</si>
  <si>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</si>
  <si>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</si>
  <si>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</si>
  <si>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</si>
  <si>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</si>
  <si>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</si>
  <si>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</si>
  <si>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</si>
  <si>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</si>
  <si>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</si>
  <si>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</si>
  <si>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</si>
  <si>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</si>
  <si>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</si>
  <si>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</si>
  <si>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</si>
  <si>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</si>
  <si>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</si>
  <si>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</si>
  <si>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</si>
  <si>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</si>
  <si>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</si>
  <si>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</si>
  <si>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</si>
  <si>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</si>
  <si>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</si>
  <si>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</si>
  <si>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</si>
  <si>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</si>
  <si>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</si>
  <si>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</si>
  <si>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</si>
  <si>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</si>
  <si>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</si>
  <si>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</si>
  <si>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</si>
  <si>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</si>
  <si>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</si>
  <si>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</si>
  <si>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</si>
  <si>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</si>
  <si>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</si>
  <si>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</si>
  <si>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</si>
  <si>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</si>
  <si>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</si>
  <si>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</si>
  <si>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</si>
  <si>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</si>
  <si>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</si>
  <si>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</si>
  <si>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</si>
  <si>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</si>
  <si>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</si>
  <si>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</si>
  <si>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</si>
  <si>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</si>
  <si>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</si>
  <si>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</si>
  <si>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</si>
  <si>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</si>
  <si>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</si>
  <si>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</si>
  <si>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</si>
  <si>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</si>
  <si>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</si>
  <si>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</si>
  <si>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</si>
  <si>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</si>
  <si>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</si>
  <si>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</si>
  <si>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</si>
  <si>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</si>
  <si>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</si>
  <si>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</si>
  <si>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</si>
  <si>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</si>
  <si>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</si>
  <si>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</si>
  <si>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</si>
  <si>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</si>
  <si>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</si>
  <si>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</si>
  <si>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</si>
  <si>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</si>
  <si>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</si>
  <si>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完成から１０数年程度とまだ更新までは期間があるため、予定はしておりません。その他機械・設備については、長寿命化支援事業を計画的に実施していくことにより、設備の適切な管理に努めて参ります。</t>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</si>
  <si>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</si>
  <si>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[①収益的収支比率］は、過去５年間で４０％台から３０％台で推移しており、引き続き一般会計からの繰入金の補填が必要な状態であり経営改善に向けた取組を進めていく必要があります。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[⑤施設利用率][⑥汚水処理原価]は類似団体の平均値を下回っていますが、更なる改善に向けて努力を続けて参ります。　
[⑦施設利用率][⑧水洗化率]は類似団体の平均値を上回っていますが、更なる改善に向けて努力を続けて参ります。　　　　　　　　　　　　　　　　　　
　　　　　　　　　　　　　　　　　　　　　　　　　　　　　　　　　　　　　本町は、令和８年度までの経営見通しや投資計画に基づく「経営戦略」を策定済であり、この経営戦略を適切にローリングしていくことで健全な経営に取り組んでいきます。</t>
    <rPh sb="402" eb="404">
      <t>オスイ</t>
    </rPh>
    <rPh sb="404" eb="406">
      <t>ショリ</t>
    </rPh>
    <rPh sb="406" eb="408">
      <t>ゲンカ</t>
    </rPh>
    <rPh sb="419" eb="420">
      <t>シタ</t>
    </rPh>
    <rPh sb="453" eb="458">
      <t>シセツリヨウリツ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</si>
</sst>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CD-400E-8F91-22675869E7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14CD-400E-8F91-22675869E7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40.21</c:v>
                </c:pt>
                <c:pt idx="1">
                  <c:v>37.880000000000003</c:v>
                </c:pt>
                <c:pt idx="2">
                  <c:v>37.56</c:v>
                </c:pt>
                <c:pt idx="3">
                  <c:v>39.61</c:v>
                </c:pt>
                <c:pt idx="4">
                  <c:v>37.08</c:v>
                </c:pt>
              </c:numCache>
            </c:numRef>
          </c:val>
          <c:extLst>
            <c:ext xmlns:c16="http://schemas.microsoft.com/office/drawing/2014/chart" uri="{C3380CC4-5D6E-409C-BE32-E72D297353CC}">
              <c16:uniqueId val="{00000000-F9CD-459C-8DEE-0656EA6527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D-459C-8DEE-0656EA6527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B-427D-B657-B165B7BC74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B-427D-B657-B165B7BC74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B-474B-BFF7-569AE65EA9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B-474B-BFF7-569AE65EA9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7-4491-90E6-E315080773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7-4491-90E6-E315080773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2A-4502-9FA7-7ACA733277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2A-4502-9FA7-7ACA733277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5806.11</c:v>
                </c:pt>
                <c:pt idx="2">
                  <c:v>5564.88</c:v>
                </c:pt>
                <c:pt idx="3">
                  <c:v>5683</c:v>
                </c:pt>
                <c:pt idx="4">
                  <c:v>5452.58</c:v>
                </c:pt>
              </c:numCache>
            </c:numRef>
          </c:val>
          <c:extLst>
            <c:ext xmlns:c16="http://schemas.microsoft.com/office/drawing/2014/chart" uri="{C3380CC4-5D6E-409C-BE32-E72D297353CC}">
              <c16:uniqueId val="{00000000-F096-4D2E-BF0F-384009BF49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F096-4D2E-BF0F-384009BF49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64.209999999999994</c:v>
                </c:pt>
                <c:pt idx="1">
                  <c:v>75.02</c:v>
                </c:pt>
                <c:pt idx="2">
                  <c:v>72.069999999999993</c:v>
                </c:pt>
                <c:pt idx="3">
                  <c:v>60.31</c:v>
                </c:pt>
                <c:pt idx="4">
                  <c:v>62.26</c:v>
                </c:pt>
              </c:numCache>
            </c:numRef>
          </c:val>
          <c:extLst>
            <c:ext xmlns:c16="http://schemas.microsoft.com/office/drawing/2014/chart" uri="{C3380CC4-5D6E-409C-BE32-E72D297353CC}">
              <c16:uniqueId val="{00000000-3B57-4028-8B6D-F4536BEDFA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3B57-4028-8B6D-F4536BEDFA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282.82</c:v>
                </c:pt>
                <c:pt idx="1">
                  <c:v>284.37</c:v>
                </c:pt>
                <c:pt idx="2">
                  <c:v>307.69</c:v>
                </c:pt>
                <c:pt idx="3">
                  <c:v>366.74</c:v>
                </c:pt>
                <c:pt idx="4">
                  <c:v>361.53</c:v>
                </c:pt>
              </c:numCache>
            </c:numRef>
          </c:val>
          <c:extLst>
            <c:ext xmlns:c16="http://schemas.microsoft.com/office/drawing/2014/chart" uri="{C3380CC4-5D6E-409C-BE32-E72D297353CC}">
              <c16:uniqueId val="{00000000-2E21-4D1B-942B-CF11C40D8A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2E21-4D1B-942B-CF11C40D8A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57.88</c:v>
                </c:pt>
                <c:pt idx="1">
                  <c:v>47.76</c:v>
                </c:pt>
                <c:pt idx="2">
                  <c:v>47.06</c:v>
                </c:pt>
                <c:pt idx="3">
                  <c:v>49.06</c:v>
                </c:pt>
                <c:pt idx="4">
                  <c:v>49.06</c:v>
                </c:pt>
              </c:numCache>
            </c:numRef>
          </c:val>
          <c:extLst>
            <c:ext xmlns:c16="http://schemas.microsoft.com/office/drawing/2014/chart" uri="{C3380CC4-5D6E-409C-BE32-E72D297353CC}">
              <c16:uniqueId val="{00000000-6130-439A-8D59-B72A4002A5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6130-439A-8D59-B72A4002A5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83.33</c:v>
                </c:pt>
                <c:pt idx="1">
                  <c:v>81.7</c:v>
                </c:pt>
                <c:pt idx="2">
                  <c:v>85.62</c:v>
                </c:pt>
                <c:pt idx="3">
                  <c:v>85.43</c:v>
                </c:pt>
                <c:pt idx="4">
                  <c:v>85.58</c:v>
                </c:pt>
              </c:numCache>
            </c:numRef>
          </c:val>
          <c:extLst>
            <c:ext xmlns:c16="http://schemas.microsoft.com/office/drawing/2014/chart" uri="{C3380CC4-5D6E-409C-BE32-E72D297353CC}">
              <c16:uniqueId val="{00000000-2BAF-4686-932E-FB2C553B63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2BAF-4686-932E-FB2C553B63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海士町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2214</v>
      </c>
      <c r="AM8" s="51"/>
      <c r="AN8" s="51"/>
      <c r="AO8" s="51"/>
      <c r="AP8" s="51"/>
      <c r="AQ8" s="51"/>
      <c r="AR8" s="51"/>
      <c r="AS8" s="51"/>
      <c r="AT8" s="46">
        <f>データ!T6</f>
        <v>33.44</v>
      </c>
      <c r="AU8" s="46"/>
      <c r="AV8" s="46"/>
      <c r="AW8" s="46"/>
      <c r="AX8" s="46"/>
      <c r="AY8" s="46"/>
      <c r="AZ8" s="46"/>
      <c r="BA8" s="46"/>
      <c r="BB8" s="46">
        <f>データ!U6</f>
        <v>66.209999999999994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64.81</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1429</v>
      </c>
      <c r="AM10" s="51"/>
      <c r="AN10" s="51"/>
      <c r="AO10" s="51"/>
      <c r="AP10" s="51"/>
      <c r="AQ10" s="51"/>
      <c r="AR10" s="51"/>
      <c r="AS10" s="51"/>
      <c r="AT10" s="46">
        <f>データ!W6</f>
        <v>0.71</v>
      </c>
      <c r="AU10" s="46"/>
      <c r="AV10" s="46"/>
      <c r="AW10" s="46"/>
      <c r="AX10" s="46"/>
      <c r="AY10" s="46"/>
      <c r="AZ10" s="46"/>
      <c r="BA10" s="46"/>
      <c r="BB10" s="46">
        <f>データ!X6</f>
        <v>2012.68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vs1W5ceddPX72ozICyuXE3lRdCcchN54ebULJRiKPWIDF8lHA4GoD4S21Bt0cGN31w6zBw2EQ1TWM4FVoaRSTA==" saltValue="9PkzA4jC8GSiMByEIfvt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325252</v>
      </c>
      <c r="D6" s="33">
        <f t="shared" si="3"/>
        <v>47</v>
      </c>
      <c r="E6" s="33">
        <f t="shared" si="3"/>
        <v>17</v>
      </c>
      <c r="F6" s="33">
        <f t="shared" si="3"/>
        <v>4</v>
      </c>
      <c r="G6" s="33">
        <f t="shared" si="3"/>
        <v>0</v>
      </c>
      <c r="H6" s="33" t="str">
        <f t="shared" si="3"/>
        <v>島根県　海士町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64.81</v>
      </c>
      <c r="Q6" s="34">
        <f t="shared" si="3"/>
        <v>100</v>
      </c>
      <c r="R6" s="34">
        <f t="shared" si="3"/>
        <v>4210</v>
      </c>
      <c r="S6" s="34">
        <f t="shared" si="3"/>
        <v>2214</v>
      </c>
      <c r="T6" s="34">
        <f t="shared" si="3"/>
        <v>33.44</v>
      </c>
      <c r="U6" s="34">
        <f t="shared" si="3"/>
        <v>66.209999999999994</v>
      </c>
      <c r="V6" s="34">
        <f t="shared" si="3"/>
        <v>1429</v>
      </c>
      <c r="W6" s="34">
        <f t="shared" si="3"/>
        <v>0.71</v>
      </c>
      <c r="X6" s="34">
        <f t="shared" si="3"/>
        <v>2012.68</v>
      </c>
      <c r="Y6" s="35">
        <f>IF(Y7="",NA(),Y7)</f>
        <v>40.21</v>
      </c>
      <c r="Z6" s="35">
        <f t="shared" ref="Z6:AH6" si="4">IF(Z7="",NA(),Z7)</f>
        <v>37.880000000000003</v>
      </c>
      <c r="AA6" s="35">
        <f t="shared" si="4"/>
        <v>37.56</v>
      </c>
      <c r="AB6" s="35">
        <f t="shared" si="4"/>
        <v>39.61</v>
      </c>
      <c r="AC6" s="35">
        <f t="shared" si="4"/>
        <v>37.08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5806.11</v>
      </c>
      <c r="BH6" s="35">
        <f t="shared" si="7"/>
        <v>5564.88</v>
      </c>
      <c r="BI6" s="35">
        <f t="shared" si="7"/>
        <v>5683</v>
      </c>
      <c r="BJ6" s="35">
        <f t="shared" si="7"/>
        <v>5452.58</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64.209999999999994</v>
      </c>
      <c r="BR6" s="35">
        <f t="shared" ref="BR6:BZ6" si="8">IF(BR7="",NA(),BR7)</f>
        <v>75.02</v>
      </c>
      <c r="BS6" s="35">
        <f t="shared" si="8"/>
        <v>72.069999999999993</v>
      </c>
      <c r="BT6" s="35">
        <f t="shared" si="8"/>
        <v>60.31</v>
      </c>
      <c r="BU6" s="35">
        <f t="shared" si="8"/>
        <v>62.26</v>
      </c>
      <c r="BV6" s="35">
        <f t="shared" si="8"/>
        <v>53.7</v>
      </c>
      <c r="BW6" s="35">
        <f t="shared" si="8"/>
        <v>74.3</v>
      </c>
      <c r="BX6" s="35">
        <f t="shared" si="8"/>
        <v>72.260000000000005</v>
      </c>
      <c r="BY6" s="35">
        <f t="shared" si="8"/>
        <v>71.84</v>
      </c>
      <c r="BZ6" s="35">
        <f t="shared" si="8"/>
        <v>73.36</v>
      </c>
      <c r="CA6" s="34" t="str">
        <f>IF(CA7="","",IF(CA7="-","【-】","【"&amp;SUBSTITUTE(TEXT(CA7,"#,##0.00"),"-","△")&amp;"】"))</f>
        <v>【75.29】</v>
      </c>
      <c r="CB6" s="35">
        <f>IF(CB7="",NA(),CB7)</f>
        <v>282.82</v>
      </c>
      <c r="CC6" s="35">
        <f t="shared" ref="CC6:CK6" si="9">IF(CC7="",NA(),CC7)</f>
        <v>284.37</v>
      </c>
      <c r="CD6" s="35">
        <f t="shared" si="9"/>
        <v>307.69</v>
      </c>
      <c r="CE6" s="35">
        <f t="shared" si="9"/>
        <v>366.74</v>
      </c>
      <c r="CF6" s="35">
        <f t="shared" si="9"/>
        <v>361.53</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57.88</v>
      </c>
      <c r="CN6" s="35">
        <f t="shared" ref="CN6:CV6" si="10">IF(CN7="",NA(),CN7)</f>
        <v>47.76</v>
      </c>
      <c r="CO6" s="35">
        <f t="shared" si="10"/>
        <v>47.06</v>
      </c>
      <c r="CP6" s="35">
        <f t="shared" si="10"/>
        <v>49.06</v>
      </c>
      <c r="CQ6" s="35">
        <f t="shared" si="10"/>
        <v>49.06</v>
      </c>
      <c r="CR6" s="35">
        <f t="shared" si="10"/>
        <v>37.72</v>
      </c>
      <c r="CS6" s="35">
        <f t="shared" si="10"/>
        <v>43.36</v>
      </c>
      <c r="CT6" s="35">
        <f t="shared" si="10"/>
        <v>42.56</v>
      </c>
      <c r="CU6" s="35">
        <f t="shared" si="10"/>
        <v>42.47</v>
      </c>
      <c r="CV6" s="35">
        <f t="shared" si="10"/>
        <v>42.4</v>
      </c>
      <c r="CW6" s="34" t="str">
        <f>IF(CW7="","",IF(CW7="-","【-】","【"&amp;SUBSTITUTE(TEXT(CW7,"#,##0.00"),"-","△")&amp;"】"))</f>
        <v>【42.90】</v>
      </c>
      <c r="CX6" s="35">
        <f>IF(CX7="",NA(),CX7)</f>
        <v>83.33</v>
      </c>
      <c r="CY6" s="35">
        <f t="shared" ref="CY6:DG6" si="11">IF(CY7="",NA(),CY7)</f>
        <v>81.7</v>
      </c>
      <c r="CZ6" s="35">
        <f t="shared" si="11"/>
        <v>85.62</v>
      </c>
      <c r="DA6" s="35">
        <f t="shared" si="11"/>
        <v>85.43</v>
      </c>
      <c r="DB6" s="35">
        <f t="shared" si="11"/>
        <v>85.58</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325252</v>
      </c>
      <c r="D7" s="37">
        <v>47</v>
      </c>
      <c r="E7" s="37">
        <v>17</v>
      </c>
      <c r="F7" s="37">
        <v>4</v>
      </c>
      <c r="G7" s="37">
        <v>0</v>
      </c>
      <c r="H7" s="37" t="s">
        <v>98</v>
      </c>
      <c r="I7" s="37" t="s">
        <v>99</v>
      </c>
      <c r="J7" s="37" t="s">
        <v>100</v>
      </c>
      <c r="K7" s="37" t="s">
        <v>101</v>
      </c>
      <c r="L7" s="37" t="s">
        <v>102</v>
      </c>
      <c r="M7" s="37" t="s">
        <v>103</v>
      </c>
      <c r="N7" s="38" t="s">
        <v>104</v>
      </c>
      <c r="O7" s="38" t="s">
        <v>105</v>
      </c>
      <c r="P7" s="38">
        <v>64.81</v>
      </c>
      <c r="Q7" s="38">
        <v>100</v>
      </c>
      <c r="R7" s="38">
        <v>4210</v>
      </c>
      <c r="S7" s="38">
        <v>2214</v>
      </c>
      <c r="T7" s="38">
        <v>33.44</v>
      </c>
      <c r="U7" s="38">
        <v>66.209999999999994</v>
      </c>
      <c r="V7" s="38">
        <v>1429</v>
      </c>
      <c r="W7" s="38">
        <v>0.71</v>
      </c>
      <c r="X7" s="38">
        <v>2012.68</v>
      </c>
      <c r="Y7" s="38">
        <v>40.21</v>
      </c>
      <c r="Z7" s="38">
        <v>37.880000000000003</v>
      </c>
      <c r="AA7" s="38">
        <v>37.56</v>
      </c>
      <c r="AB7" s="38">
        <v>39.61</v>
      </c>
      <c r="AC7" s="38">
        <v>37.08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5806.11</v>
      </c>
      <c r="BH7" s="38">
        <v>5564.88</v>
      </c>
      <c r="BI7" s="38">
        <v>5683</v>
      </c>
      <c r="BJ7" s="38">
        <v>5452.58</v>
      </c>
      <c r="BK7" s="38">
        <v>1592.72</v>
      </c>
      <c r="BL7" s="38">
        <v>1243.71</v>
      </c>
      <c r="BM7" s="38">
        <v>1194.1500000000001</v>
      </c>
      <c r="BN7" s="38">
        <v>1206.79</v>
      </c>
      <c r="BO7" s="38">
        <v>1258.43</v>
      </c>
      <c r="BP7" s="38">
        <v>1260.21</v>
      </c>
      <c r="BQ7" s="38">
        <v>64.209999999999994</v>
      </c>
      <c r="BR7" s="38">
        <v>75.02</v>
      </c>
      <c r="BS7" s="38">
        <v>72.069999999999993</v>
      </c>
      <c r="BT7" s="38">
        <v>60.31</v>
      </c>
      <c r="BU7" s="38">
        <v>62.26</v>
      </c>
      <c r="BV7" s="38">
        <v>53.7</v>
      </c>
      <c r="BW7" s="38">
        <v>74.3</v>
      </c>
      <c r="BX7" s="38">
        <v>72.260000000000005</v>
      </c>
      <c r="BY7" s="38">
        <v>71.84</v>
      </c>
      <c r="BZ7" s="38">
        <v>73.36</v>
      </c>
      <c r="CA7" s="38">
        <v>75.290000000000006</v>
      </c>
      <c r="CB7" s="38">
        <v>282.82</v>
      </c>
      <c r="CC7" s="38">
        <v>284.37</v>
      </c>
      <c r="CD7" s="38">
        <v>307.69</v>
      </c>
      <c r="CE7" s="38">
        <v>366.74</v>
      </c>
      <c r="CF7" s="38">
        <v>361.53</v>
      </c>
      <c r="CG7" s="38">
        <v>300.35000000000002</v>
      </c>
      <c r="CH7" s="38">
        <v>221.81</v>
      </c>
      <c r="CI7" s="38">
        <v>230.02</v>
      </c>
      <c r="CJ7" s="38">
        <v>228.47</v>
      </c>
      <c r="CK7" s="38">
        <v>224.88</v>
      </c>
      <c r="CL7" s="38">
        <v>215.41</v>
      </c>
      <c r="CM7" s="38">
        <v>57.88</v>
      </c>
      <c r="CN7" s="38">
        <v>47.76</v>
      </c>
      <c r="CO7" s="38">
        <v>47.06</v>
      </c>
      <c r="CP7" s="38">
        <v>49.06</v>
      </c>
      <c r="CQ7" s="38">
        <v>49.06</v>
      </c>
      <c r="CR7" s="38">
        <v>37.72</v>
      </c>
      <c r="CS7" s="38">
        <v>43.36</v>
      </c>
      <c r="CT7" s="38">
        <v>42.56</v>
      </c>
      <c r="CU7" s="38">
        <v>42.47</v>
      </c>
      <c r="CV7" s="38">
        <v>42.4</v>
      </c>
      <c r="CW7" s="38">
        <v>42.9</v>
      </c>
      <c r="CX7" s="38">
        <v>83.33</v>
      </c>
      <c r="CY7" s="38">
        <v>81.7</v>
      </c>
      <c r="CZ7" s="38">
        <v>85.62</v>
      </c>
      <c r="DA7" s="38">
        <v>85.43</v>
      </c>
      <c r="DB7" s="38">
        <v>85.58</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2022-02-20T06:56:26Z</cp:lastPrinted>
  <dcterms:created xsi:type="dcterms:W3CDTF">2021-12-03T07:52:22Z</dcterms:created>
  <dcterms:modified xsi:type="dcterms:W3CDTF">2022-02-20T12:47:56Z</dcterms:modified>
  <cp:category/>
</cp:coreProperties>
</file>