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Bas104\データ等保存先\220総務課\14 財政\12 公営事業_※年度別フォルダ管理\R3\04 経営分析\08 農業集落排水\提出\"/>
    </mc:Choice>
  </mc:AlternateContent>
  <xr:revisionPtr revIDLastSave="0" documentId="8_{5130A4AC-EBC8-4E95-A6D2-FD5074552035}" xr6:coauthVersionLast="45" xr6:coauthVersionMax="45" xr10:uidLastSave="{00000000-0000-0000-0000-000000000000}"/>
  <workbookProtection workbookAlgorithmName="SHA-512" workbookHashValue="7v+bqu98jFSSMOuZJvsQdaY5JZN5iqp3DWEqndD2TSyKnBdz0wGDbe1uXdc6Ex4/kaB9bW9CQnTe6qpR8GZJBA==" workbookSaltValue="N89bY4gtQLjDRXUfduptyg=="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AL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<sst xmlns="http://schemas.openxmlformats.org/spreadsheetml/2006/main" count="236" uniqueCount="120">
  <si>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</si>
  <si>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</si>
  <si>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</si>
  <si>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</si>
  <si>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</si>
  <si>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</si>
  <si>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</si>
  <si>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</si>
  <si>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</si>
  <si>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</si>
  <si>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</si>
  <si>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</si>
  <si>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</si>
  <si>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</si>
  <si>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</si>
  <si>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</si>
  <si>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</si>
  <si>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</si>
  <si>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</si>
  <si>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</si>
  <si>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</si>
  <si>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</si>
  <si>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</si>
  <si>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</si>
  <si>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</si>
  <si>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</si>
  <si>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</si>
  <si>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</si>
  <si>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</si>
  <si>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</si>
  <si>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</si>
  <si>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</si>
  <si>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</si>
  <si>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</si>
  <si>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</si>
  <si>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</si>
  <si>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</si>
  <si>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</si>
  <si>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</si>
  <si>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</si>
  <si>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</si>
  <si>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</si>
  <si>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</si>
  <si>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</si>
  <si>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</si>
  <si>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</si>
  <si>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</si>
  <si>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</si>
  <si>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</si>
  <si>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</si>
  <si>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</si>
  <si>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</si>
  <si>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</si>
  <si>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</si>
  <si>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</si>
  <si>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</si>
  <si>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</si>
  <si>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</si>
  <si>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</si>
  <si>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</si>
  <si>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</si>
  <si>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</si>
  <si>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</si>
  <si>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</si>
  <si>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</si>
  <si>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</si>
  <si>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</si>
  <si>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</si>
  <si>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</si>
  <si>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</si>
  <si>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</si>
  <si>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</si>
  <si>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</si>
  <si>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</si>
  <si>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</si>
  <si>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</si>
  <si>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</si>
  <si>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</si>
  <si>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</si>
  <si>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</si>
  <si>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</si>
  <si>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</si>
  <si>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</si>
  <si>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</si>
  <si>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</si>
  <si>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</si>
  <si>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</si>
  <si>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</si>
  <si>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</si>
  <si>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</si>
  <si>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</si>
  <si>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</si>
  <si>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</si>
  <si>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</si>
  <si>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</si>
  <si>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</si>
  <si>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</si>
  <si>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</si>
  <si>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</si>
  <si>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</si>
  <si>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</si>
  <si>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</si>
  <si>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</si>
  <si>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</si>
  <si>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</si>
  <si>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</si>
  <si>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</si>
  <si>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</si>
  <si>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</si>
  <si>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</si>
  <si>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</si>
  <si>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</si>
  <si>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</si>
  <si>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</si>
  <si>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</si>
  <si>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</si>
  <si>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</si>
  <si>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一般会計繰入金に依存している部分が大きい。収支比率の改善には、加入促進、費用削減を行う必要があるが、水洗化率が89.22％と大幅な増加は難しい状況にある。
④企業債残高対事業規模比率（％）
　計算上一般会計がすべて負担することになるため、比率は0％となる。実状は昨年までと変わらず、更新が必要な時期には大幅に悪化し、類似団体に比べて数値は低い。
⑤経費回収率（％）、⑥汚水処理原価（円）
　それぞれ、前年に対し悪化しており、修繕等が増加したため、汚水処理費が増加し、悪化方向となった。さらなる汚水処理費の削減が必要であるが、施設の老朽化が進んでおり。今後も多額の修繕費が見込まれる。
⑦施設利用率（％）
　昨年に比べて微増しているが、類似団体の平均値より低いことから、施設が過大な能力を有しているものと思われる。今後、処理区域内人口の減少や施設の老朽化から、適切な施設規模を検討していく必要がある。
　⑧水洗化率（％）
　水洗化率は頭打ちの状況であり、今後も大きく改善されることは期待できない。類似団体と比較しても低い状況があるため、施設更新時には規模縮小を踏まえた検討が必要と思われる。</t>
    <rPh sb="349" eb="351">
      <t>カダイ</t>
    </rPh>
    <phoneticPr fontId="4"/>
  </si>
  <si>
    <t xml:space="preserve">　管渠に関しては、現在大きな対策の必要は無いと思われる。しかし、処理施設の設備関係については、更新が必要な設備が増えてきている。
　策定した最適整備構想に基づき、事業規模を考慮しつつ、設備更新等を行う必要がある。
</t>
    <rPh sb="11" eb="12">
      <t>オオ</t>
    </rPh>
    <rPh sb="23" eb="24">
      <t>オモ</t>
    </rPh>
    <rPh sb="53" eb="55">
      <t>セツビ</t>
    </rPh>
    <rPh sb="56" eb="57">
      <t>フ</t>
    </rPh>
    <rPh sb="66" eb="68">
      <t>サクテイ</t>
    </rPh>
    <rPh sb="70" eb="72">
      <t>サイテキ</t>
    </rPh>
    <rPh sb="72" eb="74">
      <t>セイビ</t>
    </rPh>
    <rPh sb="74" eb="76">
      <t>コウソウ</t>
    </rPh>
    <rPh sb="77" eb="78">
      <t>モト</t>
    </rPh>
    <rPh sb="81" eb="85">
      <t>ジギョウキボ</t>
    </rPh>
    <rPh sb="86" eb="88">
      <t>コウリョ</t>
    </rPh>
    <rPh sb="92" eb="96">
      <t>セツビコウシン</t>
    </rPh>
    <rPh sb="96" eb="97">
      <t>ナド</t>
    </rPh>
    <rPh sb="98" eb="99">
      <t>オコナ</t>
    </rPh>
    <rPh sb="100" eb="102">
      <t>ヒツヨウ</t>
    </rPh>
    <phoneticPr fontId="4"/>
  </si>
  <si>
    <t>　事業を継続していくため、加入促進や、経費削減に取り組む必要がある。しかし、全体の支出に対して償還金が60％程度を占めており、大幅な改善は難しい。
　令和4年度からは、下水道事業を企業会計へ移行し、より経営や資産を把握することが求められ、中長期的な視点に立った計画的な経営基盤の強化と財政マネジメントの向上が必要となってくる。
　長期的な更新費用の算定、収入、償還金残高などを推定し、規模縮小・一部統合、増収施策などを様々な方面から事業展開の検討を行うことが求められる。
　今後は、経営戦略の改定も順次行う。</t>
    <rPh sb="28" eb="30">
      <t>ヒツヨウ</t>
    </rPh>
    <rPh sb="75" eb="77">
      <t>レイワ</t>
    </rPh>
    <rPh sb="78" eb="80">
      <t>ネンド</t>
    </rPh>
    <rPh sb="84" eb="87">
      <t>ゲスイドウ</t>
    </rPh>
    <rPh sb="87" eb="89">
      <t>ジギョウ</t>
    </rPh>
    <rPh sb="90" eb="94">
      <t>キギョウカイケイ</t>
    </rPh>
    <rPh sb="95" eb="97">
      <t>イコウ</t>
    </rPh>
    <rPh sb="101" eb="103">
      <t>ケイエイ</t>
    </rPh>
    <rPh sb="104" eb="106">
      <t>シサン</t>
    </rPh>
    <rPh sb="107" eb="109">
      <t>ハアク</t>
    </rPh>
    <rPh sb="114" eb="115">
      <t>モト</t>
    </rPh>
    <rPh sb="119" eb="123">
      <t>ナカチョウキテキ</t>
    </rPh>
    <rPh sb="124" eb="126">
      <t>シテン</t>
    </rPh>
    <rPh sb="127" eb="128">
      <t>タ</t>
    </rPh>
    <rPh sb="130" eb="133">
      <t>ケイカクテキ</t>
    </rPh>
    <rPh sb="134" eb="138">
      <t>ケイエイキバン</t>
    </rPh>
    <rPh sb="139" eb="141">
      <t>キョウカ</t>
    </rPh>
    <rPh sb="142" eb="144">
      <t>ザイセイ</t>
    </rPh>
    <rPh sb="151" eb="153">
      <t>コウジョウ</t>
    </rPh>
    <rPh sb="154" eb="156">
      <t>ヒツヨウ</t>
    </rPh>
    <rPh sb="174" eb="176">
      <t>サンテイ</t>
    </rPh>
    <rPh sb="229" eb="230">
      <t>モト</t>
    </rPh>
    <rPh sb="237" eb="239">
      <t>コンゴ</t>
    </rPh>
    <rPh sb="241" eb="243">
      <t>ケイエイ</t>
    </rPh>
    <rPh sb="243" eb="245">
      <t>センリャク</t>
    </rPh>
    <rPh sb="246" eb="248">
      <t>カイテイ</t>
    </rPh>
    <rPh sb="249" eb="251">
      <t>ジュンジ</t>
    </rPh>
    <rPh sb="251" eb="25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</si>
</sst>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90-4F8D-B3D3-5F5E9C168B7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0.01</c:v>
                </c:pt>
                <c:pt idx="2">
                  <c:v>0.01</c:v>
                </c:pt>
                <c:pt idx="3">
                  <c:v>0.02</c:v>
                </c:pt>
                <c:pt idx="4">
                  <c:v>0.25</c:v>
                </c:pt>
              </c:numCache>
            </c:numRef>
          </c:val>
          <c:smooth val="0"/>
          <c:extLst>
            <c:ext xmlns:c16="http://schemas.microsoft.com/office/drawing/2014/chart" uri="{C3380CC4-5D6E-409C-BE32-E72D297353CC}">
              <c16:uniqueId val="{00000001-0B90-4F8D-B3D3-5F5E9C168B7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42.86</c:v>
                </c:pt>
                <c:pt idx="1">
                  <c:v>43.14</c:v>
                </c:pt>
                <c:pt idx="2">
                  <c:v>42.58</c:v>
                </c:pt>
                <c:pt idx="3">
                  <c:v>42.3</c:v>
                </c:pt>
                <c:pt idx="4">
                  <c:v>42.86</c:v>
                </c:pt>
              </c:numCache>
            </c:numRef>
          </c:val>
          <c:extLst>
            <c:ext xmlns:c16="http://schemas.microsoft.com/office/drawing/2014/chart" uri="{C3380CC4-5D6E-409C-BE32-E72D297353CC}">
              <c16:uniqueId val="{00000000-CBF9-4123-83CA-D9CC63E800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51.75</c:v>
                </c:pt>
                <c:pt idx="2">
                  <c:v>50.68</c:v>
                </c:pt>
                <c:pt idx="3">
                  <c:v>50.14</c:v>
                </c:pt>
                <c:pt idx="4">
                  <c:v>54.83</c:v>
                </c:pt>
              </c:numCache>
            </c:numRef>
          </c:val>
          <c:smooth val="0"/>
          <c:extLst>
            <c:ext xmlns:c16="http://schemas.microsoft.com/office/drawing/2014/chart" uri="{C3380CC4-5D6E-409C-BE32-E72D297353CC}">
              <c16:uniqueId val="{00000001-CBF9-4123-83CA-D9CC63E800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87.83</c:v>
                </c:pt>
                <c:pt idx="1">
                  <c:v>88.7</c:v>
                </c:pt>
                <c:pt idx="2">
                  <c:v>89.53</c:v>
                </c:pt>
                <c:pt idx="3">
                  <c:v>89.69</c:v>
                </c:pt>
                <c:pt idx="4">
                  <c:v>89.22</c:v>
                </c:pt>
              </c:numCache>
            </c:numRef>
          </c:val>
          <c:extLst>
            <c:ext xmlns:c16="http://schemas.microsoft.com/office/drawing/2014/chart" uri="{C3380CC4-5D6E-409C-BE32-E72D297353CC}">
              <c16:uniqueId val="{00000000-789C-4993-A9A9-82A1C5EAAF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84.84</c:v>
                </c:pt>
                <c:pt idx="2">
                  <c:v>84.86</c:v>
                </c:pt>
                <c:pt idx="3">
                  <c:v>84.98</c:v>
                </c:pt>
                <c:pt idx="4">
                  <c:v>84.7</c:v>
                </c:pt>
              </c:numCache>
            </c:numRef>
          </c:val>
          <c:smooth val="0"/>
          <c:extLst>
            <c:ext xmlns:c16="http://schemas.microsoft.com/office/drawing/2014/chart" uri="{C3380CC4-5D6E-409C-BE32-E72D297353CC}">
              <c16:uniqueId val="{00000001-789C-4993-A9A9-82A1C5EAAF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90.83</c:v>
                </c:pt>
                <c:pt idx="1">
                  <c:v>93.06</c:v>
                </c:pt>
                <c:pt idx="2">
                  <c:v>98.24</c:v>
                </c:pt>
                <c:pt idx="3">
                  <c:v>99.58</c:v>
                </c:pt>
                <c:pt idx="4">
                  <c:v>99.68</c:v>
                </c:pt>
              </c:numCache>
            </c:numRef>
          </c:val>
          <c:extLst>
            <c:ext xmlns:c16="http://schemas.microsoft.com/office/drawing/2014/chart" uri="{C3380CC4-5D6E-409C-BE32-E72D297353CC}">
              <c16:uniqueId val="{00000000-7444-4F5E-AE00-C7D3A0EEDD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4-4F5E-AE00-C7D3A0EEDD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FE-4FF4-AD66-2CFA32DC9A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FE-4FF4-AD66-2CFA32DC9A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06-435D-A39C-357C390EBB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06-435D-A39C-357C390EBB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02-451E-8662-12803550D3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02-451E-8662-12803550D3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1E-4209-B55A-440A3B1C18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1E-4209-B55A-440A3B1C18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455.08</c:v>
                </c:pt>
                <c:pt idx="1">
                  <c:v>525.52</c:v>
                </c:pt>
                <c:pt idx="2" formatCode="#,##0.00;&quot;△&quot;#,##0.00">
                  <c:v>0</c:v>
                </c:pt>
                <c:pt idx="3" formatCode="#,##0.00;&quot;△&quot;#,##0.00">
                  <c:v>0</c:v>
                </c:pt>
                <c:pt idx="4">
                  <c:v>0.01</c:v>
                </c:pt>
              </c:numCache>
            </c:numRef>
          </c:val>
          <c:extLst>
            <c:ext xmlns:c16="http://schemas.microsoft.com/office/drawing/2014/chart" uri="{C3380CC4-5D6E-409C-BE32-E72D297353CC}">
              <c16:uniqueId val="{00000000-D9B8-43BA-8EF3-16C178B133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855.8</c:v>
                </c:pt>
                <c:pt idx="2">
                  <c:v>789.46</c:v>
                </c:pt>
                <c:pt idx="3">
                  <c:v>826.83</c:v>
                </c:pt>
                <c:pt idx="4">
                  <c:v>867.83</c:v>
                </c:pt>
              </c:numCache>
            </c:numRef>
          </c:val>
          <c:smooth val="0"/>
          <c:extLst>
            <c:ext xmlns:c16="http://schemas.microsoft.com/office/drawing/2014/chart" uri="{C3380CC4-5D6E-409C-BE32-E72D297353CC}">
              <c16:uniqueId val="{00000001-D9B8-43BA-8EF3-16C178B133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40.380000000000003</c:v>
                </c:pt>
                <c:pt idx="1">
                  <c:v>33.82</c:v>
                </c:pt>
                <c:pt idx="2">
                  <c:v>47.29</c:v>
                </c:pt>
                <c:pt idx="3">
                  <c:v>42.26</c:v>
                </c:pt>
                <c:pt idx="4">
                  <c:v>40.29</c:v>
                </c:pt>
              </c:numCache>
            </c:numRef>
          </c:val>
          <c:extLst>
            <c:ext xmlns:c16="http://schemas.microsoft.com/office/drawing/2014/chart" uri="{C3380CC4-5D6E-409C-BE32-E72D297353CC}">
              <c16:uniqueId val="{00000000-6224-4A4B-9E60-D4EF29E298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59.8</c:v>
                </c:pt>
                <c:pt idx="2">
                  <c:v>57.77</c:v>
                </c:pt>
                <c:pt idx="3">
                  <c:v>57.31</c:v>
                </c:pt>
                <c:pt idx="4">
                  <c:v>57.08</c:v>
                </c:pt>
              </c:numCache>
            </c:numRef>
          </c:val>
          <c:smooth val="0"/>
          <c:extLst>
            <c:ext xmlns:c16="http://schemas.microsoft.com/office/drawing/2014/chart" uri="{C3380CC4-5D6E-409C-BE32-E72D297353CC}">
              <c16:uniqueId val="{00000001-6224-4A4B-9E60-D4EF29E298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406.6</c:v>
                </c:pt>
                <c:pt idx="1">
                  <c:v>495.26</c:v>
                </c:pt>
                <c:pt idx="2">
                  <c:v>373.96</c:v>
                </c:pt>
                <c:pt idx="3">
                  <c:v>438.83</c:v>
                </c:pt>
                <c:pt idx="4">
                  <c:v>425.32</c:v>
                </c:pt>
              </c:numCache>
            </c:numRef>
          </c:val>
          <c:extLst>
            <c:ext xmlns:c16="http://schemas.microsoft.com/office/drawing/2014/chart" uri="{C3380CC4-5D6E-409C-BE32-E72D297353CC}">
              <c16:uniqueId val="{00000000-548D-43EE-AB3C-5FDD9809784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263.76</c:v>
                </c:pt>
                <c:pt idx="2">
                  <c:v>274.35000000000002</c:v>
                </c:pt>
                <c:pt idx="3">
                  <c:v>273.52</c:v>
                </c:pt>
                <c:pt idx="4">
                  <c:v>274.99</c:v>
                </c:pt>
              </c:numCache>
            </c:numRef>
          </c:val>
          <c:smooth val="0"/>
          <c:extLst>
            <c:ext xmlns:c16="http://schemas.microsoft.com/office/drawing/2014/chart" uri="{C3380CC4-5D6E-409C-BE32-E72D297353CC}">
              <c16:uniqueId val="{00000001-548D-43EE-AB3C-5FDD9809784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吉賀町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6139</v>
      </c>
      <c r="AM8" s="69"/>
      <c r="AN8" s="69"/>
      <c r="AO8" s="69"/>
      <c r="AP8" s="69"/>
      <c r="AQ8" s="69"/>
      <c r="AR8" s="69"/>
      <c r="AS8" s="69"/>
      <c r="AT8" s="68">
        <f>データ!T6</f>
        <v>336.5</v>
      </c>
      <c r="AU8" s="68"/>
      <c r="AV8" s="68"/>
      <c r="AW8" s="68"/>
      <c r="AX8" s="68"/>
      <c r="AY8" s="68"/>
      <c r="AZ8" s="68"/>
      <c r="BA8" s="68"/>
      <c r="BB8" s="68">
        <f>データ!U6</f>
        <v>18.239999999999998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8.7899999999999991</v>
      </c>
      <c r="Q10" s="68"/>
      <c r="R10" s="68"/>
      <c r="S10" s="68"/>
      <c r="T10" s="68"/>
      <c r="U10" s="68"/>
      <c r="V10" s="68"/>
      <c r="W10" s="68">
        <f>データ!Q6</f>
        <v>100</v>
      </c>
      <c r="X10" s="68"/>
      <c r="Y10" s="68"/>
      <c r="Z10" s="68"/>
      <c r="AA10" s="68"/>
      <c r="AB10" s="68"/>
      <c r="AC10" s="68"/>
      <c r="AD10" s="69">
        <f>データ!R6</f>
        <v>3150</v>
      </c>
      <c r="AE10" s="69"/>
      <c r="AF10" s="69"/>
      <c r="AG10" s="69"/>
      <c r="AH10" s="69"/>
      <c r="AI10" s="69"/>
      <c r="AJ10" s="69"/>
      <c r="AK10" s="2"/>
      <c r="AL10" s="69">
        <f>データ!V6</f>
        <v>529</v>
      </c>
      <c r="AM10" s="69"/>
      <c r="AN10" s="69"/>
      <c r="AO10" s="69"/>
      <c r="AP10" s="69"/>
      <c r="AQ10" s="69"/>
      <c r="AR10" s="69"/>
      <c r="AS10" s="69"/>
      <c r="AT10" s="68">
        <f>データ!W6</f>
        <v>0.25</v>
      </c>
      <c r="AU10" s="68"/>
      <c r="AV10" s="68"/>
      <c r="AW10" s="68"/>
      <c r="AX10" s="68"/>
      <c r="AY10" s="68"/>
      <c r="AZ10" s="68"/>
      <c r="BA10" s="68"/>
      <c r="BB10" s="68">
        <f>データ!X6</f>
        <v>2116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118</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plSUcT0xp20Ct36Tc6/9oOGzzGaid8rRLOTTn/6qrCBTx9T9fI74CzuBe2mv71prA0zLklHiqlb2FZOOW2atVQ==" saltValue="payD/O06YP87gS2ZX61l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325058</v>
      </c>
      <c r="D6" s="33">
        <f t="shared" si="3"/>
        <v>47</v>
      </c>
      <c r="E6" s="33">
        <f t="shared" si="3"/>
        <v>17</v>
      </c>
      <c r="F6" s="33">
        <f t="shared" si="3"/>
        <v>5</v>
      </c>
      <c r="G6" s="33">
        <f t="shared" si="3"/>
        <v>0</v>
      </c>
      <c r="H6" s="33" t="str">
        <f t="shared" si="3"/>
        <v>島根県　吉賀町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8.7899999999999991</v>
      </c>
      <c r="Q6" s="34">
        <f t="shared" si="3"/>
        <v>100</v>
      </c>
      <c r="R6" s="34">
        <f t="shared" si="3"/>
        <v>3150</v>
      </c>
      <c r="S6" s="34">
        <f t="shared" si="3"/>
        <v>6139</v>
      </c>
      <c r="T6" s="34">
        <f t="shared" si="3"/>
        <v>336.5</v>
      </c>
      <c r="U6" s="34">
        <f t="shared" si="3"/>
        <v>18.239999999999998</v>
      </c>
      <c r="V6" s="34">
        <f t="shared" si="3"/>
        <v>529</v>
      </c>
      <c r="W6" s="34">
        <f t="shared" si="3"/>
        <v>0.25</v>
      </c>
      <c r="X6" s="34">
        <f t="shared" si="3"/>
        <v>2116</v>
      </c>
      <c r="Y6" s="35">
        <f>IF(Y7="",NA(),Y7)</f>
        <v>90.83</v>
      </c>
      <c r="Z6" s="35">
        <f t="shared" ref="Z6:AH6" si="4">IF(Z7="",NA(),Z7)</f>
        <v>93.06</v>
      </c>
      <c r="AA6" s="35">
        <f t="shared" si="4"/>
        <v>98.24</v>
      </c>
      <c r="AB6" s="35">
        <f t="shared" si="4"/>
        <v>99.58</v>
      </c>
      <c r="AC6" s="35">
        <f t="shared" si="4"/>
        <v>99.68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455.08</v>
      </c>
      <c r="BG6" s="35">
        <f t="shared" ref="BG6:BO6" si="7">IF(BG7="",NA(),BG7)</f>
        <v>525.52</v>
      </c>
      <c r="BH6" s="34">
        <f t="shared" si="7"/>
        <v>0</v>
      </c>
      <c r="BI6" s="34">
        <f t="shared" si="7"/>
        <v>0</v>
      </c>
      <c r="BJ6" s="35">
        <f t="shared" si="7"/>
        <v>0.01</v>
      </c>
      <c r="BK6" s="35">
        <f t="shared" si="7"/>
        <v>1051.43</v>
      </c>
      <c r="BL6" s="35">
        <f t="shared" si="7"/>
        <v>855.8</v>
      </c>
      <c r="BM6" s="35">
        <f t="shared" si="7"/>
        <v>789.46</v>
      </c>
      <c r="BN6" s="35">
        <f t="shared" si="7"/>
        <v>826.83</v>
      </c>
      <c r="BO6" s="35">
        <f t="shared" si="7"/>
        <v>867.83</v>
      </c>
      <c r="BP6" s="34" t="str">
        <f>IF(BP7="","",IF(BP7="-","【-】","【"&amp;SUBSTITUTE(TEXT(BP7,"#,##0.00"),"-","△")&amp;"】"))</f>
        <v>【832.52】</v>
      </c>
      <c r="BQ6" s="35">
        <f>IF(BQ7="",NA(),BQ7)</f>
        <v>40.380000000000003</v>
      </c>
      <c r="BR6" s="35">
        <f t="shared" ref="BR6:BZ6" si="8">IF(BR7="",NA(),BR7)</f>
        <v>33.82</v>
      </c>
      <c r="BS6" s="35">
        <f t="shared" si="8"/>
        <v>47.29</v>
      </c>
      <c r="BT6" s="35">
        <f t="shared" si="8"/>
        <v>42.26</v>
      </c>
      <c r="BU6" s="35">
        <f t="shared" si="8"/>
        <v>40.29</v>
      </c>
      <c r="BV6" s="35">
        <f t="shared" si="8"/>
        <v>40.06</v>
      </c>
      <c r="BW6" s="35">
        <f t="shared" si="8"/>
        <v>59.8</v>
      </c>
      <c r="BX6" s="35">
        <f t="shared" si="8"/>
        <v>57.77</v>
      </c>
      <c r="BY6" s="35">
        <f t="shared" si="8"/>
        <v>57.31</v>
      </c>
      <c r="BZ6" s="35">
        <f t="shared" si="8"/>
        <v>57.08</v>
      </c>
      <c r="CA6" s="34" t="str">
        <f>IF(CA7="","",IF(CA7="-","【-】","【"&amp;SUBSTITUTE(TEXT(CA7,"#,##0.00"),"-","△")&amp;"】"))</f>
        <v>【60.94】</v>
      </c>
      <c r="CB6" s="35">
        <f>IF(CB7="",NA(),CB7)</f>
        <v>406.6</v>
      </c>
      <c r="CC6" s="35">
        <f t="shared" ref="CC6:CK6" si="9">IF(CC7="",NA(),CC7)</f>
        <v>495.26</v>
      </c>
      <c r="CD6" s="35">
        <f t="shared" si="9"/>
        <v>373.96</v>
      </c>
      <c r="CE6" s="35">
        <f t="shared" si="9"/>
        <v>438.83</v>
      </c>
      <c r="CF6" s="35">
        <f t="shared" si="9"/>
        <v>425.32</v>
      </c>
      <c r="CG6" s="35">
        <f t="shared" si="9"/>
        <v>355.22</v>
      </c>
      <c r="CH6" s="35">
        <f t="shared" si="9"/>
        <v>263.76</v>
      </c>
      <c r="CI6" s="35">
        <f t="shared" si="9"/>
        <v>274.35000000000002</v>
      </c>
      <c r="CJ6" s="35">
        <f t="shared" si="9"/>
        <v>273.52</v>
      </c>
      <c r="CK6" s="35">
        <f t="shared" si="9"/>
        <v>274.99</v>
      </c>
      <c r="CL6" s="34" t="str">
        <f>IF(CL7="","",IF(CL7="-","【-】","【"&amp;SUBSTITUTE(TEXT(CL7,"#,##0.00"),"-","△")&amp;"】"))</f>
        <v>【253.04】</v>
      </c>
      <c r="CM6" s="35">
        <f>IF(CM7="",NA(),CM7)</f>
        <v>42.86</v>
      </c>
      <c r="CN6" s="35">
        <f t="shared" ref="CN6:CV6" si="10">IF(CN7="",NA(),CN7)</f>
        <v>43.14</v>
      </c>
      <c r="CO6" s="35">
        <f t="shared" si="10"/>
        <v>42.58</v>
      </c>
      <c r="CP6" s="35">
        <f t="shared" si="10"/>
        <v>42.3</v>
      </c>
      <c r="CQ6" s="35">
        <f t="shared" si="10"/>
        <v>42.86</v>
      </c>
      <c r="CR6" s="35">
        <f t="shared" si="10"/>
        <v>42.84</v>
      </c>
      <c r="CS6" s="35">
        <f t="shared" si="10"/>
        <v>51.75</v>
      </c>
      <c r="CT6" s="35">
        <f t="shared" si="10"/>
        <v>50.68</v>
      </c>
      <c r="CU6" s="35">
        <f t="shared" si="10"/>
        <v>50.14</v>
      </c>
      <c r="CV6" s="35">
        <f t="shared" si="10"/>
        <v>54.83</v>
      </c>
      <c r="CW6" s="34" t="str">
        <f>IF(CW7="","",IF(CW7="-","【-】","【"&amp;SUBSTITUTE(TEXT(CW7,"#,##0.00"),"-","△")&amp;"】"))</f>
        <v>【54.84】</v>
      </c>
      <c r="CX6" s="35">
        <f>IF(CX7="",NA(),CX7)</f>
        <v>87.83</v>
      </c>
      <c r="CY6" s="35">
        <f t="shared" ref="CY6:DG6" si="11">IF(CY7="",NA(),CY7)</f>
        <v>88.7</v>
      </c>
      <c r="CZ6" s="35">
        <f t="shared" si="11"/>
        <v>89.53</v>
      </c>
      <c r="DA6" s="35">
        <f t="shared" si="11"/>
        <v>89.69</v>
      </c>
      <c r="DB6" s="35">
        <f t="shared" si="11"/>
        <v>89.22</v>
      </c>
      <c r="DC6" s="35">
        <f t="shared" si="11"/>
        <v>66.3</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325058</v>
      </c>
      <c r="D7" s="37">
        <v>47</v>
      </c>
      <c r="E7" s="37">
        <v>17</v>
      </c>
      <c r="F7" s="37">
        <v>5</v>
      </c>
      <c r="G7" s="37">
        <v>0</v>
      </c>
      <c r="H7" s="37" t="s">
        <v>97</v>
      </c>
      <c r="I7" s="37" t="s">
        <v>98</v>
      </c>
      <c r="J7" s="37" t="s">
        <v>99</v>
      </c>
      <c r="K7" s="37" t="s">
        <v>100</v>
      </c>
      <c r="L7" s="37" t="s">
        <v>101</v>
      </c>
      <c r="M7" s="37" t="s">
        <v>102</v>
      </c>
      <c r="N7" s="38" t="s">
        <v>103</v>
      </c>
      <c r="O7" s="38" t="s">
        <v>104</v>
      </c>
      <c r="P7" s="38">
        <v>8.7899999999999991</v>
      </c>
      <c r="Q7" s="38">
        <v>100</v>
      </c>
      <c r="R7" s="38">
        <v>3150</v>
      </c>
      <c r="S7" s="38">
        <v>6139</v>
      </c>
      <c r="T7" s="38">
        <v>336.5</v>
      </c>
      <c r="U7" s="38">
        <v>18.239999999999998</v>
      </c>
      <c r="V7" s="38">
        <v>529</v>
      </c>
      <c r="W7" s="38">
        <v>0.25</v>
      </c>
      <c r="X7" s="38">
        <v>2116</v>
      </c>
      <c r="Y7" s="38">
        <v>90.83</v>
      </c>
      <c r="Z7" s="38">
        <v>93.06</v>
      </c>
      <c r="AA7" s="38">
        <v>98.24</v>
      </c>
      <c r="AB7" s="38">
        <v>99.58</v>
      </c>
      <c r="AC7" s="38">
        <v>99.68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455.08</v>
      </c>
      <c r="BG7" s="38">
        <v>525.52</v>
      </c>
      <c r="BH7" s="38">
        <v>0</v>
      </c>
      <c r="BI7" s="38">
        <v>0</v>
      </c>
      <c r="BJ7" s="38">
        <v>0.01</v>
      </c>
      <c r="BK7" s="38">
        <v>1051.43</v>
      </c>
      <c r="BL7" s="38">
        <v>855.8</v>
      </c>
      <c r="BM7" s="38">
        <v>789.46</v>
      </c>
      <c r="BN7" s="38">
        <v>826.83</v>
      </c>
      <c r="BO7" s="38">
        <v>867.83</v>
      </c>
      <c r="BP7" s="38">
        <v>832.52</v>
      </c>
      <c r="BQ7" s="38">
        <v>40.380000000000003</v>
      </c>
      <c r="BR7" s="38">
        <v>33.82</v>
      </c>
      <c r="BS7" s="38">
        <v>47.29</v>
      </c>
      <c r="BT7" s="38">
        <v>42.26</v>
      </c>
      <c r="BU7" s="38">
        <v>40.29</v>
      </c>
      <c r="BV7" s="38">
        <v>40.06</v>
      </c>
      <c r="BW7" s="38">
        <v>59.8</v>
      </c>
      <c r="BX7" s="38">
        <v>57.77</v>
      </c>
      <c r="BY7" s="38">
        <v>57.31</v>
      </c>
      <c r="BZ7" s="38">
        <v>57.08</v>
      </c>
      <c r="CA7" s="38">
        <v>60.94</v>
      </c>
      <c r="CB7" s="38">
        <v>406.6</v>
      </c>
      <c r="CC7" s="38">
        <v>495.26</v>
      </c>
      <c r="CD7" s="38">
        <v>373.96</v>
      </c>
      <c r="CE7" s="38">
        <v>438.83</v>
      </c>
      <c r="CF7" s="38">
        <v>425.32</v>
      </c>
      <c r="CG7" s="38">
        <v>355.22</v>
      </c>
      <c r="CH7" s="38">
        <v>263.76</v>
      </c>
      <c r="CI7" s="38">
        <v>274.35000000000002</v>
      </c>
      <c r="CJ7" s="38">
        <v>273.52</v>
      </c>
      <c r="CK7" s="38">
        <v>274.99</v>
      </c>
      <c r="CL7" s="38">
        <v>253.04</v>
      </c>
      <c r="CM7" s="38">
        <v>42.86</v>
      </c>
      <c r="CN7" s="38">
        <v>43.14</v>
      </c>
      <c r="CO7" s="38">
        <v>42.58</v>
      </c>
      <c r="CP7" s="38">
        <v>42.3</v>
      </c>
      <c r="CQ7" s="38">
        <v>42.86</v>
      </c>
      <c r="CR7" s="38">
        <v>42.84</v>
      </c>
      <c r="CS7" s="38">
        <v>51.75</v>
      </c>
      <c r="CT7" s="38">
        <v>50.68</v>
      </c>
      <c r="CU7" s="38">
        <v>50.14</v>
      </c>
      <c r="CV7" s="38">
        <v>54.83</v>
      </c>
      <c r="CW7" s="38">
        <v>54.84</v>
      </c>
      <c r="CX7" s="38">
        <v>87.83</v>
      </c>
      <c r="CY7" s="38">
        <v>88.7</v>
      </c>
      <c r="CZ7" s="38">
        <v>89.53</v>
      </c>
      <c r="DA7" s="38">
        <v>89.69</v>
      </c>
      <c r="DB7" s="38">
        <v>89.22</v>
      </c>
      <c r="DC7" s="38">
        <v>66.3</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2021-12-03T08:01:01Z</dcterms:created>
  <dcterms:modified xsi:type="dcterms:W3CDTF">2022-01-31T11:10:55Z</dcterms:modified>
  <cp:category/>
</cp:coreProperties>
</file>