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2_美郷町\簡水【経営比較分析表】2020_324485_47_010\"/>
    </mc:Choice>
  </mc:AlternateContent>
  <workbookProtection workbookAlgorithmName="SHA-512" workbookHashValue="lPkI0d3Ie+blaNG00Dd9TL2AW1f+Qe6xFH9KEj1snRi9aTc50U8K9PUThgcrSCc00fZ10rPmGDPBHEINvav1Jw==" workbookSaltValue="clsz2ppoM9D+7pf4aYnh9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<sst xmlns="http://schemas.openxmlformats.org/spreadsheetml/2006/main" count="233" uniqueCount="118">
  <si>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</si>
  <si>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</si>
  <si>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</si>
  <si>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</si>
  <si>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</si>
  <si>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</si>
  <si>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</si>
  <si>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</si>
  <si>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</si>
  <si>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</si>
  <si>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</si>
  <si>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</si>
  <si>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</si>
  <si>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</si>
  <si>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</si>
  <si>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</si>
  <si>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</si>
  <si>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</si>
  <si>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</si>
  <si>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</si>
  <si>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</si>
  <si>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</si>
  <si>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</si>
  <si>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</si>
  <si>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</si>
  <si>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</si>
  <si>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</si>
  <si>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</si>
  <si>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</si>
  <si>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</si>
  <si>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</si>
  <si>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</si>
  <si>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</si>
  <si>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</si>
  <si>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</si>
  <si>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</si>
  <si>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</si>
  <si>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</si>
  <si>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</si>
  <si>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</si>
  <si>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</si>
  <si>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</si>
  <si>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</si>
  <si>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</si>
  <si>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</si>
  <si>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</si>
  <si>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</si>
  <si>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</si>
  <si>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</si>
  <si>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</si>
  <si>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</si>
  <si>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</si>
  <si>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</si>
  <si>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</si>
  <si>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</si>
  <si>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</si>
  <si>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</si>
  <si>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</si>
  <si>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</si>
  <si>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</si>
  <si>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</si>
  <si>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</si>
  <si>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</si>
  <si>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</si>
  <si>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</si>
  <si>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</si>
  <si>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</si>
  <si>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</si>
  <si>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</si>
  <si>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</si>
  <si>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</si>
  <si>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</si>
  <si>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</si>
  <si>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</si>
  <si>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</si>
  <si>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</si>
  <si>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</si>
  <si>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</si>
  <si>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</si>
  <si>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</si>
  <si>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</si>
  <si>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</si>
  <si>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</si>
  <si>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</si>
  <si>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</si>
  <si>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</si>
  <si>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</si>
  <si>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</si>
  <si>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</si>
  <si>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</si>
  <si>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</si>
  <si>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</si>
  <si>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</si>
  <si>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</si>
  <si>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</si>
  <si>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</si>
  <si>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</si>
  <si>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</si>
  <si>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</si>
  <si>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</si>
  <si>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</si>
  <si>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</si>
  <si>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</si>
  <si>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</si>
  <si>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</si>
  <si>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</si>
  <si>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</si>
  <si>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</si>
  <si>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</si>
  <si>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</si>
  <si>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</si>
  <si>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</si>
  <si>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</si>
  <si>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</si>
  <si>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</si>
  <si>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水道施設・管路とも、老朽化により漏水や機械の故障は今回も頻繁に発生している。全体的に耐用年数が近く、供給開始から平均３４年経過しており、今後も引き続き計画的に早期修繕や、計画的な更新を目指さなければならない。
なお、本年度は改良のための委託を実施しており、次年度施設の改良を行うこととしている。</t>
    <rPh sb="108" eb="111">
      <t>ホンネンド</t>
    </rPh>
    <rPh sb="112" eb="114">
      <t>カイリョウ</t>
    </rPh>
    <rPh sb="118" eb="120">
      <t>イタク</t>
    </rPh>
    <rPh sb="121" eb="123">
      <t>ジッシ</t>
    </rPh>
    <rPh sb="128" eb="131">
      <t>ジネンド</t>
    </rPh>
    <rPh sb="131" eb="133">
      <t>シセツ</t>
    </rPh>
    <rPh sb="134" eb="136">
      <t>カイリョウ</t>
    </rPh>
    <rPh sb="137" eb="138">
      <t>オコナ</t>
    </rPh>
    <phoneticPr fontId="4"/>
  </si>
  <si>
    <t xml:space="preserve">①の収益的収支比率について、総収益のうち、料金収入は毎年人口減により減少するが、コロナ過の影響による水道使用者のステイホーム等によって、人口減にも関わらず使用量が増え料金が増額した。費用面では主に委託費が増えたことと、地方債償還額も増えたことにより分母についても多くなっており、全体的に前年度と比較して下がった形となった。
④の企業債残高対給水収益比率について、ここ3年間は起債額が少なく、企業債償還額は減少傾向であった。
⑤の料金回収率について、給水に係る費用が給水収益以外は一般会計繰入金の収入で賄われている状態が続いている。
⑥について、修繕費など維持管理費用がかかり給水原価が高くなっている。
⑧について、経年劣化による漏水が多く、年間総有収水量が昨年度と約同程度である。引き続き漏水箇所の早期発見・早期修繕を行い改善を目指したい。
</t>
    <rPh sb="2" eb="5">
      <t>シュウエキテキ</t>
    </rPh>
    <rPh sb="5" eb="7">
      <t>シュウシ</t>
    </rPh>
    <rPh sb="7" eb="9">
      <t>ヒリツ</t>
    </rPh>
    <rPh sb="14" eb="17">
      <t>ソウシュウエキ</t>
    </rPh>
    <rPh sb="21" eb="23">
      <t>リョウキン</t>
    </rPh>
    <rPh sb="23" eb="25">
      <t>シュウニュウ</t>
    </rPh>
    <rPh sb="26" eb="28">
      <t>マイトシ</t>
    </rPh>
    <rPh sb="28" eb="30">
      <t>ジンコウ</t>
    </rPh>
    <rPh sb="30" eb="31">
      <t>ゲン</t>
    </rPh>
    <rPh sb="34" eb="36">
      <t>ゲンショウ</t>
    </rPh>
    <rPh sb="43" eb="44">
      <t>カ</t>
    </rPh>
    <rPh sb="45" eb="47">
      <t>エイキョウ</t>
    </rPh>
    <rPh sb="50" eb="52">
      <t>スイドウ</t>
    </rPh>
    <rPh sb="52" eb="55">
      <t>シヨウシャ</t>
    </rPh>
    <rPh sb="62" eb="63">
      <t>トウ</t>
    </rPh>
    <rPh sb="68" eb="70">
      <t>ジンコウ</t>
    </rPh>
    <rPh sb="70" eb="71">
      <t>ゲン</t>
    </rPh>
    <rPh sb="73" eb="74">
      <t>カカ</t>
    </rPh>
    <rPh sb="77" eb="80">
      <t>シヨウリョウ</t>
    </rPh>
    <rPh sb="81" eb="82">
      <t>フ</t>
    </rPh>
    <rPh sb="83" eb="85">
      <t>リョウキン</t>
    </rPh>
    <rPh sb="86" eb="87">
      <t>ゾウ</t>
    </rPh>
    <rPh sb="87" eb="88">
      <t>ガク</t>
    </rPh>
    <rPh sb="91" eb="94">
      <t>ヒヨウメン</t>
    </rPh>
    <rPh sb="96" eb="97">
      <t>オモ</t>
    </rPh>
    <rPh sb="98" eb="100">
      <t>イタク</t>
    </rPh>
    <rPh sb="100" eb="101">
      <t>ヒ</t>
    </rPh>
    <rPh sb="102" eb="103">
      <t>フ</t>
    </rPh>
    <rPh sb="109" eb="111">
      <t>チホウ</t>
    </rPh>
    <rPh sb="111" eb="112">
      <t>サイ</t>
    </rPh>
    <rPh sb="112" eb="115">
      <t>ショウカンガク</t>
    </rPh>
    <rPh sb="116" eb="117">
      <t>フ</t>
    </rPh>
    <rPh sb="124" eb="126">
      <t>ブンボ</t>
    </rPh>
    <rPh sb="131" eb="132">
      <t>オオ</t>
    </rPh>
    <rPh sb="139" eb="142">
      <t>ゼンタイテキ</t>
    </rPh>
    <rPh sb="164" eb="166">
      <t>キギョウ</t>
    </rPh>
    <rPh sb="166" eb="167">
      <t>サイ</t>
    </rPh>
    <rPh sb="167" eb="169">
      <t>ザンダカ</t>
    </rPh>
    <rPh sb="169" eb="170">
      <t>タイ</t>
    </rPh>
    <rPh sb="170" eb="172">
      <t>キュウスイ</t>
    </rPh>
    <rPh sb="172" eb="174">
      <t>シュウエキ</t>
    </rPh>
    <rPh sb="174" eb="176">
      <t>ヒリツ</t>
    </rPh>
    <rPh sb="184" eb="186">
      <t>ネンカン</t>
    </rPh>
    <rPh sb="187" eb="190">
      <t>キサイガク</t>
    </rPh>
    <rPh sb="191" eb="192">
      <t>スク</t>
    </rPh>
    <rPh sb="195" eb="198">
      <t>キギョウサイ</t>
    </rPh>
    <rPh sb="198" eb="201">
      <t>ショウカンガク</t>
    </rPh>
    <rPh sb="202" eb="204">
      <t>ゲンショウ</t>
    </rPh>
    <rPh sb="204" eb="206">
      <t>ケイコウ</t>
    </rPh>
    <rPh sb="214" eb="216">
      <t>リョウキン</t>
    </rPh>
    <rPh sb="216" eb="218">
      <t>カイシュウ</t>
    </rPh>
    <rPh sb="218" eb="219">
      <t>リツ</t>
    </rPh>
    <rPh sb="224" eb="226">
      <t>キュウスイ</t>
    </rPh>
    <rPh sb="227" eb="228">
      <t>カカ</t>
    </rPh>
    <rPh sb="229" eb="231">
      <t>ヒヨウ</t>
    </rPh>
    <rPh sb="232" eb="234">
      <t>キュウスイ</t>
    </rPh>
    <rPh sb="234" eb="236">
      <t>シュウエキ</t>
    </rPh>
    <rPh sb="236" eb="238">
      <t>イガイ</t>
    </rPh>
    <rPh sb="239" eb="243">
      <t>イッパンカイケイ</t>
    </rPh>
    <rPh sb="243" eb="246">
      <t>クリイレキン</t>
    </rPh>
    <rPh sb="247" eb="249">
      <t>シュウニュウ</t>
    </rPh>
    <rPh sb="250" eb="251">
      <t>マカナ</t>
    </rPh>
    <rPh sb="256" eb="258">
      <t>ジョウタイ</t>
    </rPh>
    <rPh sb="259" eb="260">
      <t>ツヅ</t>
    </rPh>
    <rPh sb="332" eb="333">
      <t>ヤク</t>
    </rPh>
    <rPh sb="333" eb="336">
      <t>ドウテイド</t>
    </rPh>
    <phoneticPr fontId="4"/>
  </si>
  <si>
    <t xml:space="preserve">
　水道施設の更新及び管路更新を3年間実施していないが、公営企業会計への移行も控えており、資産状態において老朽化等の的確な把握をし、更新計画等の策定をし、改善を図りたい。
　事業運営の健全性・安定性には、適正な水道料金による収入が不可欠のため、令和３年度と４年度の２年間で、段階的に料金改定を実施予定であり、それにより財源の確保に努め、健全な水道事業の経営に努める。</t>
    <rPh sb="9" eb="10">
      <t>オヨ</t>
    </rPh>
    <rPh sb="11" eb="13">
      <t>カンロ</t>
    </rPh>
    <rPh sb="13" eb="15">
      <t>コウシン</t>
    </rPh>
    <rPh sb="17" eb="19">
      <t>ネンカン</t>
    </rPh>
    <rPh sb="19" eb="21">
      <t>ジッシ</t>
    </rPh>
    <rPh sb="47" eb="49">
      <t>ジョウタイ</t>
    </rPh>
    <rPh sb="56" eb="57">
      <t>トウ</t>
    </rPh>
    <rPh sb="77" eb="79">
      <t>カイゼン</t>
    </rPh>
    <rPh sb="80" eb="81">
      <t>ハカ</t>
    </rPh>
    <rPh sb="129" eb="131">
      <t>ネンド</t>
    </rPh>
    <rPh sb="133" eb="134">
      <t>ネン</t>
    </rPh>
    <rPh sb="134" eb="135">
      <t>カン</t>
    </rPh>
    <rPh sb="137" eb="140">
      <t>ダンカイテキ</t>
    </rPh>
    <rPh sb="141" eb="143">
      <t>リョウキン</t>
    </rPh>
    <rPh sb="143" eb="145">
      <t>カイテイ</t>
    </rPh>
    <rPh sb="146" eb="148">
      <t>ジッシ</t>
    </rPh>
    <rPh sb="148" eb="150">
      <t>ヨテイ</t>
    </rPh>
    <rPh sb="159" eb="161">
      <t>ザイゲン</t>
    </rPh>
    <rPh sb="162" eb="164">
      <t>カクホ</t>
    </rPh>
    <rPh sb="165" eb="166">
      <t>ツト</t>
    </rPh>
    <rPh sb="168" eb="170">
      <t>ケンゼン</t>
    </rPh>
    <rPh sb="171" eb="173">
      <t>スイドウ</t>
    </rPh>
    <rPh sb="173" eb="175">
      <t>ジギョウ</t>
    </rPh>
    <rPh sb="176" eb="178">
      <t>ケイエイ</t>
    </rPh>
    <rPh sb="179" eb="18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</si>
</sst>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2.4900000000000002</c:v>
                </c:pt>
                <c:pt idx="1">
                  <c:v>0.56000000000000005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F27-41DB-8FE9-380585DAD46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3F27-41DB-8FE9-380585DAD46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57.23</c:v>
                </c:pt>
                <c:pt idx="1">
                  <c:v>57.55</c:v>
                </c:pt>
                <c:pt idx="2">
                  <c:v>46.77</c:v>
                </c:pt>
                <c:pt idx="3">
                  <c:v>48.26</c:v>
                </c:pt>
                <c:pt idx="4">
                  <c:v>50.97</c:v>
                </c:pt>
              </c:numCache>
            </c:numRef>
          </c:val>
          <c:extLst>
            <c:ext xmlns:c16="http://schemas.microsoft.com/office/drawing/2014/chart" uri="{C3380CC4-5D6E-409C-BE32-E72D297353CC}">
              <c16:uniqueId val="{00000000-6C08-4C73-9E3F-E8E7181B7B6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6C08-4C73-9E3F-E8E7181B7B6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64.83</c:v>
                </c:pt>
                <c:pt idx="1">
                  <c:v>65.239999999999995</c:v>
                </c:pt>
                <c:pt idx="2">
                  <c:v>76.010000000000005</c:v>
                </c:pt>
                <c:pt idx="3">
                  <c:v>72.62</c:v>
                </c:pt>
                <c:pt idx="4">
                  <c:v>69.56</c:v>
                </c:pt>
              </c:numCache>
            </c:numRef>
          </c:val>
          <c:extLst>
            <c:ext xmlns:c16="http://schemas.microsoft.com/office/drawing/2014/chart" uri="{C3380CC4-5D6E-409C-BE32-E72D297353CC}">
              <c16:uniqueId val="{00000000-0561-41DF-B455-710EC80CBBC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0561-41DF-B455-710EC80CBBC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76.84</c:v>
                </c:pt>
                <c:pt idx="1">
                  <c:v>76.540000000000006</c:v>
                </c:pt>
                <c:pt idx="2">
                  <c:v>78.89</c:v>
                </c:pt>
                <c:pt idx="3">
                  <c:v>79.709999999999994</c:v>
                </c:pt>
                <c:pt idx="4">
                  <c:v>79.33</c:v>
                </c:pt>
              </c:numCache>
            </c:numRef>
          </c:val>
          <c:extLst>
            <c:ext xmlns:c16="http://schemas.microsoft.com/office/drawing/2014/chart" uri="{C3380CC4-5D6E-409C-BE32-E72D297353CC}">
              <c16:uniqueId val="{00000000-B17B-41E8-AEFA-1D69946CB14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B17B-41E8-AEFA-1D69946CB14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C1-4353-A657-42F8C332A6F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C1-4353-A657-42F8C332A6F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D3-4B8C-90FE-0743719935C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D3-4B8C-90FE-0743719935C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82-4569-9501-AA37B97C604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82-4569-9501-AA37B97C604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FD-4516-9D6F-74247009CED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FD-4516-9D6F-74247009CED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1406.75</c:v>
                </c:pt>
                <c:pt idx="1">
                  <c:v>1400.02</c:v>
                </c:pt>
                <c:pt idx="2">
                  <c:v>1371.72</c:v>
                </c:pt>
                <c:pt idx="3">
                  <c:v>1314.39</c:v>
                </c:pt>
                <c:pt idx="4">
                  <c:v>1195.1400000000001</c:v>
                </c:pt>
              </c:numCache>
            </c:numRef>
          </c:val>
          <c:extLst>
            <c:ext xmlns:c16="http://schemas.microsoft.com/office/drawing/2014/chart" uri="{C3380CC4-5D6E-409C-BE32-E72D297353CC}">
              <c16:uniqueId val="{00000000-1E1D-4C70-85B7-E63571ECFF1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1E1D-4C70-85B7-E63571ECFF1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54.89</c:v>
                </c:pt>
                <c:pt idx="1">
                  <c:v>55.13</c:v>
                </c:pt>
                <c:pt idx="2">
                  <c:v>48.28</c:v>
                </c:pt>
                <c:pt idx="3">
                  <c:v>46.48</c:v>
                </c:pt>
                <c:pt idx="4">
                  <c:v>45.65</c:v>
                </c:pt>
              </c:numCache>
            </c:numRef>
          </c:val>
          <c:extLst>
            <c:ext xmlns:c16="http://schemas.microsoft.com/office/drawing/2014/chart" uri="{C3380CC4-5D6E-409C-BE32-E72D297353CC}">
              <c16:uniqueId val="{00000000-728E-4A25-A8D5-F58B2786F33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728E-4A25-A8D5-F58B2786F33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398.8</c:v>
                </c:pt>
                <c:pt idx="1">
                  <c:v>394.63</c:v>
                </c:pt>
                <c:pt idx="2">
                  <c:v>456.69</c:v>
                </c:pt>
                <c:pt idx="3">
                  <c:v>480.77</c:v>
                </c:pt>
                <c:pt idx="4">
                  <c:v>493.99</c:v>
                </c:pt>
              </c:numCache>
            </c:numRef>
          </c:val>
          <c:extLst>
            <c:ext xmlns:c16="http://schemas.microsoft.com/office/drawing/2014/chart" uri="{C3380CC4-5D6E-409C-BE32-E72D297353CC}">
              <c16:uniqueId val="{00000000-F534-4EE6-ABB5-79080E2468D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F534-4EE6-ABB5-79080E2468D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美郷町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4499</v>
      </c>
      <c r="AM8" s="67"/>
      <c r="AN8" s="67"/>
      <c r="AO8" s="67"/>
      <c r="AP8" s="67"/>
      <c r="AQ8" s="67"/>
      <c r="AR8" s="67"/>
      <c r="AS8" s="67"/>
      <c r="AT8" s="66">
        <f>データ!$S$6</f>
        <v>282.92</v>
      </c>
      <c r="AU8" s="66"/>
      <c r="AV8" s="66"/>
      <c r="AW8" s="66"/>
      <c r="AX8" s="66"/>
      <c r="AY8" s="66"/>
      <c r="AZ8" s="66"/>
      <c r="BA8" s="66"/>
      <c r="BB8" s="66">
        <f>データ!$T$6</f>
        <v>15.9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81.34</v>
      </c>
      <c r="Q10" s="66"/>
      <c r="R10" s="66"/>
      <c r="S10" s="66"/>
      <c r="T10" s="66"/>
      <c r="U10" s="66"/>
      <c r="V10" s="66"/>
      <c r="W10" s="67">
        <f>データ!$Q$6</f>
        <v>3590</v>
      </c>
      <c r="X10" s="67"/>
      <c r="Y10" s="67"/>
      <c r="Z10" s="67"/>
      <c r="AA10" s="67"/>
      <c r="AB10" s="67"/>
      <c r="AC10" s="67"/>
      <c r="AD10" s="2"/>
      <c r="AE10" s="2"/>
      <c r="AF10" s="2"/>
      <c r="AG10" s="2"/>
      <c r="AH10" s="2"/>
      <c r="AI10" s="2"/>
      <c r="AJ10" s="2"/>
      <c r="AK10" s="2"/>
      <c r="AL10" s="67">
        <f>データ!$U$6</f>
        <v>3619</v>
      </c>
      <c r="AM10" s="67"/>
      <c r="AN10" s="67"/>
      <c r="AO10" s="67"/>
      <c r="AP10" s="67"/>
      <c r="AQ10" s="67"/>
      <c r="AR10" s="67"/>
      <c r="AS10" s="67"/>
      <c r="AT10" s="66">
        <f>データ!$V$6</f>
        <v>17.54</v>
      </c>
      <c r="AU10" s="66"/>
      <c r="AV10" s="66"/>
      <c r="AW10" s="66"/>
      <c r="AX10" s="66"/>
      <c r="AY10" s="66"/>
      <c r="AZ10" s="66"/>
      <c r="BA10" s="66"/>
      <c r="BB10" s="66">
        <f>データ!$W$6</f>
        <v>206.33</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pZUXJoHNx/DmTyZ2g+gwnT3JCQPV487hu/Du25rIPV3fDptnGRoKOSkGOeexVrFmEtffaAloNUbIKK9Sj6ilaw==" saltValue="6yzaJThs8YOK9TVBDYQZV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324485</v>
      </c>
      <c r="D6" s="34">
        <f t="shared" si="3"/>
        <v>47</v>
      </c>
      <c r="E6" s="34">
        <f t="shared" si="3"/>
        <v>1</v>
      </c>
      <c r="F6" s="34">
        <f t="shared" si="3"/>
        <v>0</v>
      </c>
      <c r="G6" s="34">
        <f t="shared" si="3"/>
        <v>0</v>
      </c>
      <c r="H6" s="34" t="str">
        <f t="shared" si="3"/>
        <v>島根県　美郷町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81.34</v>
      </c>
      <c r="Q6" s="35">
        <f t="shared" si="3"/>
        <v>3590</v>
      </c>
      <c r="R6" s="35">
        <f t="shared" si="3"/>
        <v>4499</v>
      </c>
      <c r="S6" s="35">
        <f t="shared" si="3"/>
        <v>282.92</v>
      </c>
      <c r="T6" s="35">
        <f t="shared" si="3"/>
        <v>15.9</v>
      </c>
      <c r="U6" s="35">
        <f t="shared" si="3"/>
        <v>3619</v>
      </c>
      <c r="V6" s="35">
        <f t="shared" si="3"/>
        <v>17.54</v>
      </c>
      <c r="W6" s="35">
        <f t="shared" si="3"/>
        <v>206.33</v>
      </c>
      <c r="X6" s="36">
        <f>IF(X7="",NA(),X7)</f>
        <v>76.84</v>
      </c>
      <c r="Y6" s="36">
        <f t="shared" ref="Y6:AG6" si="4">IF(Y7="",NA(),Y7)</f>
        <v>76.540000000000006</v>
      </c>
      <c r="Z6" s="36">
        <f t="shared" si="4"/>
        <v>78.89</v>
      </c>
      <c r="AA6" s="36">
        <f t="shared" si="4"/>
        <v>79.709999999999994</v>
      </c>
      <c r="AB6" s="36">
        <f t="shared" si="4"/>
        <v>79.33</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1406.75</v>
      </c>
      <c r="BF6" s="36">
        <f t="shared" ref="BF6:BN6" si="7">IF(BF7="",NA(),BF7)</f>
        <v>1400.02</v>
      </c>
      <c r="BG6" s="36">
        <f t="shared" si="7"/>
        <v>1371.72</v>
      </c>
      <c r="BH6" s="36">
        <f t="shared" si="7"/>
        <v>1314.39</v>
      </c>
      <c r="BI6" s="36">
        <f t="shared" si="7"/>
        <v>1195.1400000000001</v>
      </c>
      <c r="BJ6" s="36">
        <f t="shared" si="7"/>
        <v>1144.79</v>
      </c>
      <c r="BK6" s="36">
        <f t="shared" si="7"/>
        <v>1061.58</v>
      </c>
      <c r="BL6" s="36">
        <f t="shared" si="7"/>
        <v>1007.7</v>
      </c>
      <c r="BM6" s="36">
        <f t="shared" si="7"/>
        <v>1018.52</v>
      </c>
      <c r="BN6" s="36">
        <f t="shared" si="7"/>
        <v>949.61</v>
      </c>
      <c r="BO6" s="35" t="str">
        <f>IF(BO7="","",IF(BO7="-","【-】","【"&amp;SUBSTITUTE(TEXT(BO7,"#,##0.00"),"-","△")&amp;"】"))</f>
        <v>【949.15】</v>
      </c>
      <c r="BP6" s="36">
        <f>IF(BP7="",NA(),BP7)</f>
        <v>54.89</v>
      </c>
      <c r="BQ6" s="36">
        <f t="shared" ref="BQ6:BY6" si="8">IF(BQ7="",NA(),BQ7)</f>
        <v>55.13</v>
      </c>
      <c r="BR6" s="36">
        <f t="shared" si="8"/>
        <v>48.28</v>
      </c>
      <c r="BS6" s="36">
        <f t="shared" si="8"/>
        <v>46.48</v>
      </c>
      <c r="BT6" s="36">
        <f t="shared" si="8"/>
        <v>45.65</v>
      </c>
      <c r="BU6" s="36">
        <f t="shared" si="8"/>
        <v>56.04</v>
      </c>
      <c r="BV6" s="36">
        <f t="shared" si="8"/>
        <v>58.52</v>
      </c>
      <c r="BW6" s="36">
        <f t="shared" si="8"/>
        <v>59.22</v>
      </c>
      <c r="BX6" s="36">
        <f t="shared" si="8"/>
        <v>58.79</v>
      </c>
      <c r="BY6" s="36">
        <f t="shared" si="8"/>
        <v>58.41</v>
      </c>
      <c r="BZ6" s="35" t="str">
        <f>IF(BZ7="","",IF(BZ7="-","【-】","【"&amp;SUBSTITUTE(TEXT(BZ7,"#,##0.00"),"-","△")&amp;"】"))</f>
        <v>【55.87】</v>
      </c>
      <c r="CA6" s="36">
        <f>IF(CA7="",NA(),CA7)</f>
        <v>398.8</v>
      </c>
      <c r="CB6" s="36">
        <f t="shared" ref="CB6:CJ6" si="9">IF(CB7="",NA(),CB7)</f>
        <v>394.63</v>
      </c>
      <c r="CC6" s="36">
        <f t="shared" si="9"/>
        <v>456.69</v>
      </c>
      <c r="CD6" s="36">
        <f t="shared" si="9"/>
        <v>480.77</v>
      </c>
      <c r="CE6" s="36">
        <f t="shared" si="9"/>
        <v>493.99</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57.23</v>
      </c>
      <c r="CM6" s="36">
        <f t="shared" ref="CM6:CU6" si="10">IF(CM7="",NA(),CM7)</f>
        <v>57.55</v>
      </c>
      <c r="CN6" s="36">
        <f t="shared" si="10"/>
        <v>46.77</v>
      </c>
      <c r="CO6" s="36">
        <f t="shared" si="10"/>
        <v>48.26</v>
      </c>
      <c r="CP6" s="36">
        <f t="shared" si="10"/>
        <v>50.97</v>
      </c>
      <c r="CQ6" s="36">
        <f t="shared" si="10"/>
        <v>55.9</v>
      </c>
      <c r="CR6" s="36">
        <f t="shared" si="10"/>
        <v>57.3</v>
      </c>
      <c r="CS6" s="36">
        <f t="shared" si="10"/>
        <v>56.76</v>
      </c>
      <c r="CT6" s="36">
        <f t="shared" si="10"/>
        <v>56.04</v>
      </c>
      <c r="CU6" s="36">
        <f t="shared" si="10"/>
        <v>58.52</v>
      </c>
      <c r="CV6" s="35" t="str">
        <f>IF(CV7="","",IF(CV7="-","【-】","【"&amp;SUBSTITUTE(TEXT(CV7,"#,##0.00"),"-","△")&amp;"】"))</f>
        <v>【56.31】</v>
      </c>
      <c r="CW6" s="36">
        <f>IF(CW7="",NA(),CW7)</f>
        <v>64.83</v>
      </c>
      <c r="CX6" s="36">
        <f t="shared" ref="CX6:DF6" si="11">IF(CX7="",NA(),CX7)</f>
        <v>65.239999999999995</v>
      </c>
      <c r="CY6" s="36">
        <f t="shared" si="11"/>
        <v>76.010000000000005</v>
      </c>
      <c r="CZ6" s="36">
        <f t="shared" si="11"/>
        <v>72.62</v>
      </c>
      <c r="DA6" s="36">
        <f t="shared" si="11"/>
        <v>69.56</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2.4900000000000002</v>
      </c>
      <c r="EE6" s="36">
        <f t="shared" ref="EE6:EM6" si="14">IF(EE7="",NA(),EE7)</f>
        <v>0.56000000000000005</v>
      </c>
      <c r="EF6" s="35">
        <f t="shared" si="14"/>
        <v>0</v>
      </c>
      <c r="EG6" s="35">
        <f t="shared" si="14"/>
        <v>0</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324485</v>
      </c>
      <c r="D7" s="38">
        <v>47</v>
      </c>
      <c r="E7" s="38">
        <v>1</v>
      </c>
      <c r="F7" s="38">
        <v>0</v>
      </c>
      <c r="G7" s="38">
        <v>0</v>
      </c>
      <c r="H7" s="38" t="s">
        <v>96</v>
      </c>
      <c r="I7" s="38" t="s">
        <v>97</v>
      </c>
      <c r="J7" s="38" t="s">
        <v>98</v>
      </c>
      <c r="K7" s="38" t="s">
        <v>99</v>
      </c>
      <c r="L7" s="38" t="s">
        <v>100</v>
      </c>
      <c r="M7" s="38" t="s">
        <v>101</v>
      </c>
      <c r="N7" s="39" t="s">
        <v>102</v>
      </c>
      <c r="O7" s="39" t="s">
        <v>103</v>
      </c>
      <c r="P7" s="39">
        <v>81.34</v>
      </c>
      <c r="Q7" s="39">
        <v>3590</v>
      </c>
      <c r="R7" s="39">
        <v>4499</v>
      </c>
      <c r="S7" s="39">
        <v>282.92</v>
      </c>
      <c r="T7" s="39">
        <v>15.9</v>
      </c>
      <c r="U7" s="39">
        <v>3619</v>
      </c>
      <c r="V7" s="39">
        <v>17.54</v>
      </c>
      <c r="W7" s="39">
        <v>206.33</v>
      </c>
      <c r="X7" s="39">
        <v>76.84</v>
      </c>
      <c r="Y7" s="39">
        <v>76.540000000000006</v>
      </c>
      <c r="Z7" s="39">
        <v>78.89</v>
      </c>
      <c r="AA7" s="39">
        <v>79.709999999999994</v>
      </c>
      <c r="AB7" s="39">
        <v>79.33</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1406.75</v>
      </c>
      <c r="BF7" s="39">
        <v>1400.02</v>
      </c>
      <c r="BG7" s="39">
        <v>1371.72</v>
      </c>
      <c r="BH7" s="39">
        <v>1314.39</v>
      </c>
      <c r="BI7" s="39">
        <v>1195.1400000000001</v>
      </c>
      <c r="BJ7" s="39">
        <v>1144.79</v>
      </c>
      <c r="BK7" s="39">
        <v>1061.58</v>
      </c>
      <c r="BL7" s="39">
        <v>1007.7</v>
      </c>
      <c r="BM7" s="39">
        <v>1018.52</v>
      </c>
      <c r="BN7" s="39">
        <v>949.61</v>
      </c>
      <c r="BO7" s="39">
        <v>949.15</v>
      </c>
      <c r="BP7" s="39">
        <v>54.89</v>
      </c>
      <c r="BQ7" s="39">
        <v>55.13</v>
      </c>
      <c r="BR7" s="39">
        <v>48.28</v>
      </c>
      <c r="BS7" s="39">
        <v>46.48</v>
      </c>
      <c r="BT7" s="39">
        <v>45.65</v>
      </c>
      <c r="BU7" s="39">
        <v>56.04</v>
      </c>
      <c r="BV7" s="39">
        <v>58.52</v>
      </c>
      <c r="BW7" s="39">
        <v>59.22</v>
      </c>
      <c r="BX7" s="39">
        <v>58.79</v>
      </c>
      <c r="BY7" s="39">
        <v>58.41</v>
      </c>
      <c r="BZ7" s="39">
        <v>55.87</v>
      </c>
      <c r="CA7" s="39">
        <v>398.8</v>
      </c>
      <c r="CB7" s="39">
        <v>394.63</v>
      </c>
      <c r="CC7" s="39">
        <v>456.69</v>
      </c>
      <c r="CD7" s="39">
        <v>480.77</v>
      </c>
      <c r="CE7" s="39">
        <v>493.99</v>
      </c>
      <c r="CF7" s="39">
        <v>304.35000000000002</v>
      </c>
      <c r="CG7" s="39">
        <v>296.3</v>
      </c>
      <c r="CH7" s="39">
        <v>292.89999999999998</v>
      </c>
      <c r="CI7" s="39">
        <v>298.25</v>
      </c>
      <c r="CJ7" s="39">
        <v>303.27999999999997</v>
      </c>
      <c r="CK7" s="39">
        <v>288.19</v>
      </c>
      <c r="CL7" s="39">
        <v>57.23</v>
      </c>
      <c r="CM7" s="39">
        <v>57.55</v>
      </c>
      <c r="CN7" s="39">
        <v>46.77</v>
      </c>
      <c r="CO7" s="39">
        <v>48.26</v>
      </c>
      <c r="CP7" s="39">
        <v>50.97</v>
      </c>
      <c r="CQ7" s="39">
        <v>55.9</v>
      </c>
      <c r="CR7" s="39">
        <v>57.3</v>
      </c>
      <c r="CS7" s="39">
        <v>56.76</v>
      </c>
      <c r="CT7" s="39">
        <v>56.04</v>
      </c>
      <c r="CU7" s="39">
        <v>58.52</v>
      </c>
      <c r="CV7" s="39">
        <v>56.31</v>
      </c>
      <c r="CW7" s="39">
        <v>64.83</v>
      </c>
      <c r="CX7" s="39">
        <v>65.239999999999995</v>
      </c>
      <c r="CY7" s="39">
        <v>76.010000000000005</v>
      </c>
      <c r="CZ7" s="39">
        <v>72.62</v>
      </c>
      <c r="DA7" s="39">
        <v>69.56</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2.4900000000000002</v>
      </c>
      <c r="EE7" s="39">
        <v>0.56000000000000005</v>
      </c>
      <c r="EF7" s="39">
        <v>0</v>
      </c>
      <c r="EG7" s="39">
        <v>0</v>
      </c>
      <c r="EH7" s="39">
        <v>0</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111</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2022-02-20T06:33:27Z</cp:lastPrinted>
  <dcterms:created xsi:type="dcterms:W3CDTF">2021-12-03T07:04:24Z</dcterms:created>
  <dcterms:modified xsi:type="dcterms:W3CDTF">2022-02-20T06:33:28Z</dcterms:modified>
  <cp:category/>
</cp:coreProperties>
</file>