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0_飯南町\"/>
    </mc:Choice>
  </mc:AlternateContent>
  <workbookProtection workbookAlgorithmName="SHA-512" workbookHashValue="xMMrImeoRMXXSBvk3Ing47atbgHQ+rGzUmwZrgqHCx/umf7wjAdFSjKbHPLOJRcs03T8lAnRKtMaM8G5RR+ETA==" workbookSaltValue="xgmv84hnjnpqj3Yqy44P9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P10" i="4" s="1"/>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E85" i="4"/>
  <c r="BB10" i="4"/>
  <c r="AL10" i="4"/>
  <c r="AD10" i="4"/>
  <c r="B10" i="4"/>
  <c r="AT8" i="4"/>
  <c r="W8" i="4"/>
  <c r="B6" i="4"/>
</calcChain>
</file>

<file path=xl/sharedStrings.xml><?xml version="1.0" encoding="utf-8"?>
<sst xmlns="http://schemas.openxmlformats.org/spreadsheetml/2006/main" count="307" uniqueCount="117">
  <si>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</si>
  <si>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</si>
  <si>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</si>
  <si>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</si>
  <si>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</si>
  <si>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</si>
  <si>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</si>
  <si>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</si>
  <si>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</si>
  <si>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</si>
  <si>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</si>
  <si>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</si>
  <si>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</si>
  <si>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</si>
  <si>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</si>
  <si>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</si>
  <si>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</si>
  <si>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</si>
  <si>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</si>
  <si>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</si>
  <si>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</si>
  <si>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</si>
  <si>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</si>
  <si>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</si>
  <si>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</si>
  <si>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</si>
  <si>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</si>
  <si>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</si>
  <si>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</si>
  <si>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</si>
  <si>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</si>
  <si>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</si>
  <si>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</si>
  <si>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</si>
  <si>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</si>
  <si>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</si>
  <si>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</si>
  <si>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</si>
  <si>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</si>
  <si>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</si>
  <si>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</si>
  <si>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</si>
  <si>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</si>
  <si>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</si>
  <si>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</si>
  <si>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</si>
  <si>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</si>
  <si>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</si>
  <si>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</si>
  <si>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</si>
  <si>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</si>
  <si>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</si>
  <si>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</si>
  <si>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</si>
  <si>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</si>
  <si>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</si>
  <si>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</si>
  <si>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</si>
  <si>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</si>
  <si>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</si>
  <si>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</si>
  <si>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</si>
  <si>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</si>
  <si>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</si>
  <si>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</si>
  <si>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</si>
  <si>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</si>
  <si>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</si>
  <si>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</si>
  <si>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</si>
  <si>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</si>
  <si>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</si>
  <si>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</si>
  <si>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</si>
  <si>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</si>
  <si>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</si>
  <si>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</si>
  <si>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</si>
  <si>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</si>
  <si>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</si>
  <si>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</si>
  <si>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</si>
  <si>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</si>
  <si>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</si>
  <si>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</si>
  <si>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</si>
  <si>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</si>
  <si>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</si>
  <si>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</si>
  <si>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</si>
  <si>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</si>
  <si>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</si>
  <si>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</si>
  <si>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</si>
  <si>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</si>
  <si>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</si>
  <si>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</si>
  <si>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</si>
  <si>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</si>
  <si>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</si>
  <si>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</si>
  <si>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</si>
  <si>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</si>
  <si>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</si>
  <si>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</si>
  <si>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</si>
  <si>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</si>
  <si>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</si>
  <si>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</si>
  <si>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</si>
  <si>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</si>
  <si>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</si>
  <si>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</si>
  <si>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</si>
  <si>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有形固定資産減価償却率は類似団体よりも低く、老朽化度合いは低いと言える。しかし時間の経過とともに故障等も増えていくことから、経営を圧迫することのないよう努めていく必要がある。</t>
    <phoneticPr fontId="4"/>
  </si>
  <si>
    <t>　中長期の更新需要見通しを検討し、財政収支見通しを踏まえた財源の確保を図り、健全経営を行っていく。</t>
    <phoneticPr fontId="4"/>
  </si>
  <si>
    <t>　令和2年度は、経常収支比率が100％を超えており、単年度収支は黒字であった。また、累積欠損金比率はゼロであり、流動比率は100%を超えている。企業債残高対事業規模比率も類似団体に比較すると低い。当面は個別排水処理事業による新規の浄化槽設置は行わない予定となっているため、数値はさらに改善することが見込まれる。
　経費回収率は100%を下回っており、繰出金に依存せず経営できる体質への転換が必要である。汚水処理原価は類似団体を下回っている。
　施設利用率については、類似団体を下回っているが、人口減少により浄化槽の処理能力に余裕ができていることも要因と考えられる。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</si>
</sst>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98-4922-B49E-E71F7664E9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C98-4922-B49E-E71F7664E9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45.08</c:v>
                </c:pt>
                <c:pt idx="4">
                  <c:v>43.9</c:v>
                </c:pt>
              </c:numCache>
            </c:numRef>
          </c:val>
          <c:extLst>
            <c:ext xmlns:c16="http://schemas.microsoft.com/office/drawing/2014/chart" uri="{C3380CC4-5D6E-409C-BE32-E72D297353CC}">
              <c16:uniqueId val="{00000000-4320-4FC1-965D-AEEC4B3247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47.35</c:v>
                </c:pt>
                <c:pt idx="4">
                  <c:v>46.36</c:v>
                </c:pt>
              </c:numCache>
            </c:numRef>
          </c:val>
          <c:smooth val="0"/>
          <c:extLst>
            <c:ext xmlns:c16="http://schemas.microsoft.com/office/drawing/2014/chart" uri="{C3380CC4-5D6E-409C-BE32-E72D297353CC}">
              <c16:uniqueId val="{00000001-4320-4FC1-965D-AEEC4B3247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D558-488E-AE51-A470471C80A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81.209999999999994</c:v>
                </c:pt>
                <c:pt idx="4">
                  <c:v>83.08</c:v>
                </c:pt>
              </c:numCache>
            </c:numRef>
          </c:val>
          <c:smooth val="0"/>
          <c:extLst>
            <c:ext xmlns:c16="http://schemas.microsoft.com/office/drawing/2014/chart" uri="{C3380CC4-5D6E-409C-BE32-E72D297353CC}">
              <c16:uniqueId val="{00000001-D558-488E-AE51-A470471C80A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105.21</c:v>
                </c:pt>
                <c:pt idx="4">
                  <c:v>101.96</c:v>
                </c:pt>
              </c:numCache>
            </c:numRef>
          </c:val>
          <c:extLst>
            <c:ext xmlns:c16="http://schemas.microsoft.com/office/drawing/2014/chart" uri="{C3380CC4-5D6E-409C-BE32-E72D297353CC}">
              <c16:uniqueId val="{00000000-CCEB-4028-A998-5AFF93EF7C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89.75</c:v>
                </c:pt>
                <c:pt idx="4">
                  <c:v>96.14</c:v>
                </c:pt>
              </c:numCache>
            </c:numRef>
          </c:val>
          <c:smooth val="0"/>
          <c:extLst>
            <c:ext xmlns:c16="http://schemas.microsoft.com/office/drawing/2014/chart" uri="{C3380CC4-5D6E-409C-BE32-E72D297353CC}">
              <c16:uniqueId val="{00000001-CCEB-4028-A998-5AFF93EF7C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24.71</c:v>
                </c:pt>
                <c:pt idx="4">
                  <c:v>26.46</c:v>
                </c:pt>
              </c:numCache>
            </c:numRef>
          </c:val>
          <c:extLst>
            <c:ext xmlns:c16="http://schemas.microsoft.com/office/drawing/2014/chart" uri="{C3380CC4-5D6E-409C-BE32-E72D297353CC}">
              <c16:uniqueId val="{00000000-1D57-4208-A646-68CC7A9AA4E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39.64</c:v>
                </c:pt>
                <c:pt idx="4">
                  <c:v>33.75</c:v>
                </c:pt>
              </c:numCache>
            </c:numRef>
          </c:val>
          <c:smooth val="0"/>
          <c:extLst>
            <c:ext xmlns:c16="http://schemas.microsoft.com/office/drawing/2014/chart" uri="{C3380CC4-5D6E-409C-BE32-E72D297353CC}">
              <c16:uniqueId val="{00000001-1D57-4208-A646-68CC7A9AA4E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AD-493B-AE4D-7B04808DCA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6AD-493B-AE4D-7B04808DCA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A25-4DCF-9AA3-F458F3E292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249.76</c:v>
                </c:pt>
                <c:pt idx="4">
                  <c:v>237</c:v>
                </c:pt>
              </c:numCache>
            </c:numRef>
          </c:val>
          <c:smooth val="0"/>
          <c:extLst>
            <c:ext xmlns:c16="http://schemas.microsoft.com/office/drawing/2014/chart" uri="{C3380CC4-5D6E-409C-BE32-E72D297353CC}">
              <c16:uniqueId val="{00000001-0A25-4DCF-9AA3-F458F3E292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110.7</c:v>
                </c:pt>
                <c:pt idx="4">
                  <c:v>128.44999999999999</c:v>
                </c:pt>
              </c:numCache>
            </c:numRef>
          </c:val>
          <c:extLst>
            <c:ext xmlns:c16="http://schemas.microsoft.com/office/drawing/2014/chart" uri="{C3380CC4-5D6E-409C-BE32-E72D297353CC}">
              <c16:uniqueId val="{00000000-650C-4768-BF09-10B506CBD3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256.37</c:v>
                </c:pt>
                <c:pt idx="4">
                  <c:v>135.35</c:v>
                </c:pt>
              </c:numCache>
            </c:numRef>
          </c:val>
          <c:smooth val="0"/>
          <c:extLst>
            <c:ext xmlns:c16="http://schemas.microsoft.com/office/drawing/2014/chart" uri="{C3380CC4-5D6E-409C-BE32-E72D297353CC}">
              <c16:uniqueId val="{00000001-650C-4768-BF09-10B506CBD3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65.02</c:v>
                </c:pt>
                <c:pt idx="4">
                  <c:v>102.57</c:v>
                </c:pt>
              </c:numCache>
            </c:numRef>
          </c:val>
          <c:extLst>
            <c:ext xmlns:c16="http://schemas.microsoft.com/office/drawing/2014/chart" uri="{C3380CC4-5D6E-409C-BE32-E72D297353CC}">
              <c16:uniqueId val="{00000000-DBD7-4A2B-92BD-98CE8E6F06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862.99</c:v>
                </c:pt>
                <c:pt idx="4">
                  <c:v>782.91</c:v>
                </c:pt>
              </c:numCache>
            </c:numRef>
          </c:val>
          <c:smooth val="0"/>
          <c:extLst>
            <c:ext xmlns:c16="http://schemas.microsoft.com/office/drawing/2014/chart" uri="{C3380CC4-5D6E-409C-BE32-E72D297353CC}">
              <c16:uniqueId val="{00000001-DBD7-4A2B-92BD-98CE8E6F06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94.21</c:v>
                </c:pt>
                <c:pt idx="4">
                  <c:v>89.57</c:v>
                </c:pt>
              </c:numCache>
            </c:numRef>
          </c:val>
          <c:extLst>
            <c:ext xmlns:c16="http://schemas.microsoft.com/office/drawing/2014/chart" uri="{C3380CC4-5D6E-409C-BE32-E72D297353CC}">
              <c16:uniqueId val="{00000000-C015-4536-B0C0-C0937555CF2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50.06</c:v>
                </c:pt>
                <c:pt idx="4">
                  <c:v>49.38</c:v>
                </c:pt>
              </c:numCache>
            </c:numRef>
          </c:val>
          <c:smooth val="0"/>
          <c:extLst>
            <c:ext xmlns:c16="http://schemas.microsoft.com/office/drawing/2014/chart" uri="{C3380CC4-5D6E-409C-BE32-E72D297353CC}">
              <c16:uniqueId val="{00000001-C015-4536-B0C0-C0937555CF2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271.22000000000003</c:v>
                </c:pt>
                <c:pt idx="4">
                  <c:v>288.83</c:v>
                </c:pt>
              </c:numCache>
            </c:numRef>
          </c:val>
          <c:extLst>
            <c:ext xmlns:c16="http://schemas.microsoft.com/office/drawing/2014/chart" uri="{C3380CC4-5D6E-409C-BE32-E72D297353CC}">
              <c16:uniqueId val="{00000000-F33B-4ACD-86A9-6CBDBA7808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309.22000000000003</c:v>
                </c:pt>
                <c:pt idx="4">
                  <c:v>316.97000000000003</c:v>
                </c:pt>
              </c:numCache>
            </c:numRef>
          </c:val>
          <c:smooth val="0"/>
          <c:extLst>
            <c:ext xmlns:c16="http://schemas.microsoft.com/office/drawing/2014/chart" uri="{C3380CC4-5D6E-409C-BE32-E72D297353CC}">
              <c16:uniqueId val="{00000001-F33B-4ACD-86A9-6CBDBA7808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飯南町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4725</v>
      </c>
      <c r="AM8" s="51"/>
      <c r="AN8" s="51"/>
      <c r="AO8" s="51"/>
      <c r="AP8" s="51"/>
      <c r="AQ8" s="51"/>
      <c r="AR8" s="51"/>
      <c r="AS8" s="51"/>
      <c r="AT8" s="46">
        <f>データ!T6</f>
        <v>242.88</v>
      </c>
      <c r="AU8" s="46"/>
      <c r="AV8" s="46"/>
      <c r="AW8" s="46"/>
      <c r="AX8" s="46"/>
      <c r="AY8" s="46"/>
      <c r="AZ8" s="46"/>
      <c r="BA8" s="46"/>
      <c r="BB8" s="46">
        <f>データ!U6</f>
        <v>19.45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25.11</v>
      </c>
      <c r="J10" s="46"/>
      <c r="K10" s="46"/>
      <c r="L10" s="46"/>
      <c r="M10" s="46"/>
      <c r="N10" s="46"/>
      <c r="O10" s="46"/>
      <c r="P10" s="46">
        <f>データ!P6</f>
        <v>5.1100000000000003</v>
      </c>
      <c r="Q10" s="46"/>
      <c r="R10" s="46"/>
      <c r="S10" s="46"/>
      <c r="T10" s="46"/>
      <c r="U10" s="46"/>
      <c r="V10" s="46"/>
      <c r="W10" s="46">
        <f>データ!Q6</f>
        <v>100</v>
      </c>
      <c r="X10" s="46"/>
      <c r="Y10" s="46"/>
      <c r="Z10" s="46"/>
      <c r="AA10" s="46"/>
      <c r="AB10" s="46"/>
      <c r="AC10" s="46"/>
      <c r="AD10" s="51">
        <f>データ!R6</f>
        <v>4813</v>
      </c>
      <c r="AE10" s="51"/>
      <c r="AF10" s="51"/>
      <c r="AG10" s="51"/>
      <c r="AH10" s="51"/>
      <c r="AI10" s="51"/>
      <c r="AJ10" s="51"/>
      <c r="AK10" s="2"/>
      <c r="AL10" s="51">
        <f>データ!V6</f>
        <v>243</v>
      </c>
      <c r="AM10" s="51"/>
      <c r="AN10" s="51"/>
      <c r="AO10" s="51"/>
      <c r="AP10" s="51"/>
      <c r="AQ10" s="51"/>
      <c r="AR10" s="51"/>
      <c r="AS10" s="51"/>
      <c r="AT10" s="46">
        <f>データ!W6</f>
        <v>0.02</v>
      </c>
      <c r="AU10" s="46"/>
      <c r="AV10" s="46"/>
      <c r="AW10" s="46"/>
      <c r="AX10" s="46"/>
      <c r="AY10" s="46"/>
      <c r="AZ10" s="46"/>
      <c r="BA10" s="46"/>
      <c r="BB10" s="46">
        <f>データ!X6</f>
        <v>12150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Wt/+4DN1XFzBNChIEqP+ZaU+D8qRrQo2qxZI35YezJX/fzg1Fa5KbC+hR9mzWJqbDTlvKMnV9RoU5KWUSj5Jg==" saltValue="svLlDlgJN/qnOutdOiXvP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323861</v>
      </c>
      <c r="D6" s="33">
        <f t="shared" si="3"/>
        <v>46</v>
      </c>
      <c r="E6" s="33">
        <f t="shared" si="3"/>
        <v>18</v>
      </c>
      <c r="F6" s="33">
        <f t="shared" si="3"/>
        <v>1</v>
      </c>
      <c r="G6" s="33">
        <f t="shared" si="3"/>
        <v>0</v>
      </c>
      <c r="H6" s="33" t="str">
        <f t="shared" si="3"/>
        <v>島根県　飯南町</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25.11</v>
      </c>
      <c r="P6" s="34">
        <f t="shared" si="3"/>
        <v>5.1100000000000003</v>
      </c>
      <c r="Q6" s="34">
        <f t="shared" si="3"/>
        <v>100</v>
      </c>
      <c r="R6" s="34">
        <f t="shared" si="3"/>
        <v>4813</v>
      </c>
      <c r="S6" s="34">
        <f t="shared" si="3"/>
        <v>4725</v>
      </c>
      <c r="T6" s="34">
        <f t="shared" si="3"/>
        <v>242.88</v>
      </c>
      <c r="U6" s="34">
        <f t="shared" si="3"/>
        <v>19.45</v>
      </c>
      <c r="V6" s="34">
        <f t="shared" si="3"/>
        <v>243</v>
      </c>
      <c r="W6" s="34">
        <f t="shared" si="3"/>
        <v>0.02</v>
      </c>
      <c r="X6" s="34">
        <f t="shared" si="3"/>
        <v>12150</v>
      </c>
      <c r="Y6" s="35" t="str">
        <f>IF(Y7="",NA(),Y7)</f>
        <v>-</v>
      </c>
      <c r="Z6" s="35" t="str">
        <f t="shared" ref="Z6:AH6" si="4">IF(Z7="",NA(),Z7)</f>
        <v>-</v>
      </c>
      <c r="AA6" s="35" t="str">
        <f t="shared" si="4"/>
        <v>-</v>
      </c>
      <c r="AB6" s="35">
        <f t="shared" si="4"/>
        <v>105.21</v>
      </c>
      <c r="AC6" s="35">
        <f t="shared" si="4"/>
        <v>101.96</v>
      </c>
      <c r="AD6" s="35" t="str">
        <f t="shared" si="4"/>
        <v>-</v>
      </c>
      <c r="AE6" s="35" t="str">
        <f t="shared" si="4"/>
        <v>-</v>
      </c>
      <c r="AF6" s="35" t="str">
        <f t="shared" si="4"/>
        <v>-</v>
      </c>
      <c r="AG6" s="35">
        <f t="shared" si="4"/>
        <v>89.75</v>
      </c>
      <c r="AH6" s="35">
        <f t="shared" si="4"/>
        <v>96.14</v>
      </c>
      <c r="AI6" s="34" t="str">
        <f>IF(AI7="","",IF(AI7="-","【-】","【"&amp;SUBSTITUTE(TEXT(AI7,"#,##0.00"),"-","△")&amp;"】"))</f>
        <v>【97.34】</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249.76</v>
      </c>
      <c r="AS6" s="35">
        <f t="shared" si="5"/>
        <v>237</v>
      </c>
      <c r="AT6" s="34" t="str">
        <f>IF(AT7="","",IF(AT7="-","【-】","【"&amp;SUBSTITUTE(TEXT(AT7,"#,##0.00"),"-","△")&amp;"】"))</f>
        <v>【214.44】</v>
      </c>
      <c r="AU6" s="35" t="str">
        <f>IF(AU7="",NA(),AU7)</f>
        <v>-</v>
      </c>
      <c r="AV6" s="35" t="str">
        <f t="shared" ref="AV6:BD6" si="6">IF(AV7="",NA(),AV7)</f>
        <v>-</v>
      </c>
      <c r="AW6" s="35" t="str">
        <f t="shared" si="6"/>
        <v>-</v>
      </c>
      <c r="AX6" s="35">
        <f t="shared" si="6"/>
        <v>110.7</v>
      </c>
      <c r="AY6" s="35">
        <f t="shared" si="6"/>
        <v>128.44999999999999</v>
      </c>
      <c r="AZ6" s="35" t="str">
        <f t="shared" si="6"/>
        <v>-</v>
      </c>
      <c r="BA6" s="35" t="str">
        <f t="shared" si="6"/>
        <v>-</v>
      </c>
      <c r="BB6" s="35" t="str">
        <f t="shared" si="6"/>
        <v>-</v>
      </c>
      <c r="BC6" s="35">
        <f t="shared" si="6"/>
        <v>256.37</v>
      </c>
      <c r="BD6" s="35">
        <f t="shared" si="6"/>
        <v>135.35</v>
      </c>
      <c r="BE6" s="34" t="str">
        <f>IF(BE7="","",IF(BE7="-","【-】","【"&amp;SUBSTITUTE(TEXT(BE7,"#,##0.00"),"-","△")&amp;"】"))</f>
        <v>【140.89】</v>
      </c>
      <c r="BF6" s="35" t="str">
        <f>IF(BF7="",NA(),BF7)</f>
        <v>-</v>
      </c>
      <c r="BG6" s="35" t="str">
        <f t="shared" ref="BG6:BO6" si="7">IF(BG7="",NA(),BG7)</f>
        <v>-</v>
      </c>
      <c r="BH6" s="35" t="str">
        <f t="shared" si="7"/>
        <v>-</v>
      </c>
      <c r="BI6" s="35">
        <f t="shared" si="7"/>
        <v>65.02</v>
      </c>
      <c r="BJ6" s="35">
        <f t="shared" si="7"/>
        <v>102.57</v>
      </c>
      <c r="BK6" s="35" t="str">
        <f t="shared" si="7"/>
        <v>-</v>
      </c>
      <c r="BL6" s="35" t="str">
        <f t="shared" si="7"/>
        <v>-</v>
      </c>
      <c r="BM6" s="35" t="str">
        <f t="shared" si="7"/>
        <v>-</v>
      </c>
      <c r="BN6" s="35">
        <f t="shared" si="7"/>
        <v>862.99</v>
      </c>
      <c r="BO6" s="35">
        <f t="shared" si="7"/>
        <v>782.91</v>
      </c>
      <c r="BP6" s="34" t="str">
        <f>IF(BP7="","",IF(BP7="-","【-】","【"&amp;SUBSTITUTE(TEXT(BP7,"#,##0.00"),"-","△")&amp;"】"))</f>
        <v>【780.89】</v>
      </c>
      <c r="BQ6" s="35" t="str">
        <f>IF(BQ7="",NA(),BQ7)</f>
        <v>-</v>
      </c>
      <c r="BR6" s="35" t="str">
        <f t="shared" ref="BR6:BZ6" si="8">IF(BR7="",NA(),BR7)</f>
        <v>-</v>
      </c>
      <c r="BS6" s="35" t="str">
        <f t="shared" si="8"/>
        <v>-</v>
      </c>
      <c r="BT6" s="35">
        <f t="shared" si="8"/>
        <v>94.21</v>
      </c>
      <c r="BU6" s="35">
        <f t="shared" si="8"/>
        <v>89.57</v>
      </c>
      <c r="BV6" s="35" t="str">
        <f t="shared" si="8"/>
        <v>-</v>
      </c>
      <c r="BW6" s="35" t="str">
        <f t="shared" si="8"/>
        <v>-</v>
      </c>
      <c r="BX6" s="35" t="str">
        <f t="shared" si="8"/>
        <v>-</v>
      </c>
      <c r="BY6" s="35">
        <f t="shared" si="8"/>
        <v>50.06</v>
      </c>
      <c r="BZ6" s="35">
        <f t="shared" si="8"/>
        <v>49.38</v>
      </c>
      <c r="CA6" s="34" t="str">
        <f>IF(CA7="","",IF(CA7="-","【-】","【"&amp;SUBSTITUTE(TEXT(CA7,"#,##0.00"),"-","△")&amp;"】"))</f>
        <v>【48.58】</v>
      </c>
      <c r="CB6" s="35" t="str">
        <f>IF(CB7="",NA(),CB7)</f>
        <v>-</v>
      </c>
      <c r="CC6" s="35" t="str">
        <f t="shared" ref="CC6:CK6" si="9">IF(CC7="",NA(),CC7)</f>
        <v>-</v>
      </c>
      <c r="CD6" s="35" t="str">
        <f t="shared" si="9"/>
        <v>-</v>
      </c>
      <c r="CE6" s="35">
        <f t="shared" si="9"/>
        <v>271.22000000000003</v>
      </c>
      <c r="CF6" s="35">
        <f t="shared" si="9"/>
        <v>288.83</v>
      </c>
      <c r="CG6" s="35" t="str">
        <f t="shared" si="9"/>
        <v>-</v>
      </c>
      <c r="CH6" s="35" t="str">
        <f t="shared" si="9"/>
        <v>-</v>
      </c>
      <c r="CI6" s="35" t="str">
        <f t="shared" si="9"/>
        <v>-</v>
      </c>
      <c r="CJ6" s="35">
        <f t="shared" si="9"/>
        <v>309.22000000000003</v>
      </c>
      <c r="CK6" s="35">
        <f t="shared" si="9"/>
        <v>316.97000000000003</v>
      </c>
      <c r="CL6" s="34" t="str">
        <f>IF(CL7="","",IF(CL7="-","【-】","【"&amp;SUBSTITUTE(TEXT(CL7,"#,##0.00"),"-","△")&amp;"】"))</f>
        <v>【328.08】</v>
      </c>
      <c r="CM6" s="35" t="str">
        <f>IF(CM7="",NA(),CM7)</f>
        <v>-</v>
      </c>
      <c r="CN6" s="35" t="str">
        <f t="shared" ref="CN6:CV6" si="10">IF(CN7="",NA(),CN7)</f>
        <v>-</v>
      </c>
      <c r="CO6" s="35" t="str">
        <f t="shared" si="10"/>
        <v>-</v>
      </c>
      <c r="CP6" s="35">
        <f t="shared" si="10"/>
        <v>45.08</v>
      </c>
      <c r="CQ6" s="35">
        <f t="shared" si="10"/>
        <v>43.9</v>
      </c>
      <c r="CR6" s="35" t="str">
        <f t="shared" si="10"/>
        <v>-</v>
      </c>
      <c r="CS6" s="35" t="str">
        <f t="shared" si="10"/>
        <v>-</v>
      </c>
      <c r="CT6" s="35" t="str">
        <f t="shared" si="10"/>
        <v>-</v>
      </c>
      <c r="CU6" s="35">
        <f t="shared" si="10"/>
        <v>47.35</v>
      </c>
      <c r="CV6" s="35">
        <f t="shared" si="10"/>
        <v>46.36</v>
      </c>
      <c r="CW6" s="34" t="str">
        <f>IF(CW7="","",IF(CW7="-","【-】","【"&amp;SUBSTITUTE(TEXT(CW7,"#,##0.00"),"-","△")&amp;"】"))</f>
        <v>【46.74】</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81.209999999999994</v>
      </c>
      <c r="DG6" s="35">
        <f t="shared" si="11"/>
        <v>83.08</v>
      </c>
      <c r="DH6" s="34" t="str">
        <f>IF(DH7="","",IF(DH7="-","【-】","【"&amp;SUBSTITUTE(TEXT(DH7,"#,##0.00"),"-","△")&amp;"】"))</f>
        <v>【81.12】</v>
      </c>
      <c r="DI6" s="35" t="str">
        <f>IF(DI7="",NA(),DI7)</f>
        <v>-</v>
      </c>
      <c r="DJ6" s="35" t="str">
        <f t="shared" ref="DJ6:DR6" si="12">IF(DJ7="",NA(),DJ7)</f>
        <v>-</v>
      </c>
      <c r="DK6" s="35" t="str">
        <f t="shared" si="12"/>
        <v>-</v>
      </c>
      <c r="DL6" s="35">
        <f t="shared" si="12"/>
        <v>24.71</v>
      </c>
      <c r="DM6" s="35">
        <f t="shared" si="12"/>
        <v>26.46</v>
      </c>
      <c r="DN6" s="35" t="str">
        <f t="shared" si="12"/>
        <v>-</v>
      </c>
      <c r="DO6" s="35" t="str">
        <f t="shared" si="12"/>
        <v>-</v>
      </c>
      <c r="DP6" s="35" t="str">
        <f t="shared" si="12"/>
        <v>-</v>
      </c>
      <c r="DQ6" s="35">
        <f t="shared" si="12"/>
        <v>39.64</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323861</v>
      </c>
      <c r="D7" s="37">
        <v>46</v>
      </c>
      <c r="E7" s="37">
        <v>18</v>
      </c>
      <c r="F7" s="37">
        <v>1</v>
      </c>
      <c r="G7" s="37">
        <v>0</v>
      </c>
      <c r="H7" s="37" t="s">
        <v>96</v>
      </c>
      <c r="I7" s="37" t="s">
        <v>97</v>
      </c>
      <c r="J7" s="37" t="s">
        <v>98</v>
      </c>
      <c r="K7" s="37" t="s">
        <v>99</v>
      </c>
      <c r="L7" s="37" t="s">
        <v>100</v>
      </c>
      <c r="M7" s="37" t="s">
        <v>101</v>
      </c>
      <c r="N7" s="38" t="s">
        <v>102</v>
      </c>
      <c r="O7" s="38">
        <v>25.11</v>
      </c>
      <c r="P7" s="38">
        <v>5.1100000000000003</v>
      </c>
      <c r="Q7" s="38">
        <v>100</v>
      </c>
      <c r="R7" s="38">
        <v>4813</v>
      </c>
      <c r="S7" s="38">
        <v>4725</v>
      </c>
      <c r="T7" s="38">
        <v>242.88</v>
      </c>
      <c r="U7" s="38">
        <v>19.45</v>
      </c>
      <c r="V7" s="38">
        <v>243</v>
      </c>
      <c r="W7" s="38">
        <v>0.02</v>
      </c>
      <c r="X7" s="38">
        <v>12150</v>
      </c>
      <c r="Y7" s="38" t="s">
        <v>102</v>
      </c>
      <c r="Z7" s="38" t="s">
        <v>102</v>
      </c>
      <c r="AA7" s="38" t="s">
        <v>102</v>
      </c>
      <c r="AB7" s="38">
        <v>105.21</v>
      </c>
      <c r="AC7" s="38">
        <v>101.96</v>
      </c>
      <c r="AD7" s="38" t="s">
        <v>102</v>
      </c>
      <c r="AE7" s="38" t="s">
        <v>102</v>
      </c>
      <c r="AF7" s="38" t="s">
        <v>102</v>
      </c>
      <c r="AG7" s="38">
        <v>89.75</v>
      </c>
      <c r="AH7" s="38">
        <v>96.14</v>
      </c>
      <c r="AI7" s="38">
        <v>97.34</v>
      </c>
      <c r="AJ7" s="38" t="s">
        <v>102</v>
      </c>
      <c r="AK7" s="38" t="s">
        <v>102</v>
      </c>
      <c r="AL7" s="38" t="s">
        <v>102</v>
      </c>
      <c r="AM7" s="38">
        <v>0</v>
      </c>
      <c r="AN7" s="38">
        <v>0</v>
      </c>
      <c r="AO7" s="38" t="s">
        <v>102</v>
      </c>
      <c r="AP7" s="38" t="s">
        <v>102</v>
      </c>
      <c r="AQ7" s="38" t="s">
        <v>102</v>
      </c>
      <c r="AR7" s="38">
        <v>249.76</v>
      </c>
      <c r="AS7" s="38">
        <v>237</v>
      </c>
      <c r="AT7" s="38">
        <v>214.44</v>
      </c>
      <c r="AU7" s="38" t="s">
        <v>102</v>
      </c>
      <c r="AV7" s="38" t="s">
        <v>102</v>
      </c>
      <c r="AW7" s="38" t="s">
        <v>102</v>
      </c>
      <c r="AX7" s="38">
        <v>110.7</v>
      </c>
      <c r="AY7" s="38">
        <v>128.44999999999999</v>
      </c>
      <c r="AZ7" s="38" t="s">
        <v>102</v>
      </c>
      <c r="BA7" s="38" t="s">
        <v>102</v>
      </c>
      <c r="BB7" s="38" t="s">
        <v>102</v>
      </c>
      <c r="BC7" s="38">
        <v>256.37</v>
      </c>
      <c r="BD7" s="38">
        <v>135.35</v>
      </c>
      <c r="BE7" s="38">
        <v>140.88999999999999</v>
      </c>
      <c r="BF7" s="38" t="s">
        <v>102</v>
      </c>
      <c r="BG7" s="38" t="s">
        <v>102</v>
      </c>
      <c r="BH7" s="38" t="s">
        <v>102</v>
      </c>
      <c r="BI7" s="38">
        <v>65.02</v>
      </c>
      <c r="BJ7" s="38">
        <v>102.57</v>
      </c>
      <c r="BK7" s="38" t="s">
        <v>102</v>
      </c>
      <c r="BL7" s="38" t="s">
        <v>102</v>
      </c>
      <c r="BM7" s="38" t="s">
        <v>102</v>
      </c>
      <c r="BN7" s="38">
        <v>862.99</v>
      </c>
      <c r="BO7" s="38">
        <v>782.91</v>
      </c>
      <c r="BP7" s="38">
        <v>780.89</v>
      </c>
      <c r="BQ7" s="38" t="s">
        <v>102</v>
      </c>
      <c r="BR7" s="38" t="s">
        <v>102</v>
      </c>
      <c r="BS7" s="38" t="s">
        <v>102</v>
      </c>
      <c r="BT7" s="38">
        <v>94.21</v>
      </c>
      <c r="BU7" s="38">
        <v>89.57</v>
      </c>
      <c r="BV7" s="38" t="s">
        <v>102</v>
      </c>
      <c r="BW7" s="38" t="s">
        <v>102</v>
      </c>
      <c r="BX7" s="38" t="s">
        <v>102</v>
      </c>
      <c r="BY7" s="38">
        <v>50.06</v>
      </c>
      <c r="BZ7" s="38">
        <v>49.38</v>
      </c>
      <c r="CA7" s="38">
        <v>48.58</v>
      </c>
      <c r="CB7" s="38" t="s">
        <v>102</v>
      </c>
      <c r="CC7" s="38" t="s">
        <v>102</v>
      </c>
      <c r="CD7" s="38" t="s">
        <v>102</v>
      </c>
      <c r="CE7" s="38">
        <v>271.22000000000003</v>
      </c>
      <c r="CF7" s="38">
        <v>288.83</v>
      </c>
      <c r="CG7" s="38" t="s">
        <v>102</v>
      </c>
      <c r="CH7" s="38" t="s">
        <v>102</v>
      </c>
      <c r="CI7" s="38" t="s">
        <v>102</v>
      </c>
      <c r="CJ7" s="38">
        <v>309.22000000000003</v>
      </c>
      <c r="CK7" s="38">
        <v>316.97000000000003</v>
      </c>
      <c r="CL7" s="38">
        <v>328.08</v>
      </c>
      <c r="CM7" s="38" t="s">
        <v>102</v>
      </c>
      <c r="CN7" s="38" t="s">
        <v>102</v>
      </c>
      <c r="CO7" s="38" t="s">
        <v>102</v>
      </c>
      <c r="CP7" s="38">
        <v>45.08</v>
      </c>
      <c r="CQ7" s="38">
        <v>43.9</v>
      </c>
      <c r="CR7" s="38" t="s">
        <v>102</v>
      </c>
      <c r="CS7" s="38" t="s">
        <v>102</v>
      </c>
      <c r="CT7" s="38" t="s">
        <v>102</v>
      </c>
      <c r="CU7" s="38">
        <v>47.35</v>
      </c>
      <c r="CV7" s="38">
        <v>46.36</v>
      </c>
      <c r="CW7" s="38">
        <v>46.74</v>
      </c>
      <c r="CX7" s="38" t="s">
        <v>102</v>
      </c>
      <c r="CY7" s="38" t="s">
        <v>102</v>
      </c>
      <c r="CZ7" s="38" t="s">
        <v>102</v>
      </c>
      <c r="DA7" s="38">
        <v>100</v>
      </c>
      <c r="DB7" s="38">
        <v>100</v>
      </c>
      <c r="DC7" s="38" t="s">
        <v>102</v>
      </c>
      <c r="DD7" s="38" t="s">
        <v>102</v>
      </c>
      <c r="DE7" s="38" t="s">
        <v>102</v>
      </c>
      <c r="DF7" s="38">
        <v>81.209999999999994</v>
      </c>
      <c r="DG7" s="38">
        <v>83.08</v>
      </c>
      <c r="DH7" s="38">
        <v>81.12</v>
      </c>
      <c r="DI7" s="38" t="s">
        <v>102</v>
      </c>
      <c r="DJ7" s="38" t="s">
        <v>102</v>
      </c>
      <c r="DK7" s="38" t="s">
        <v>102</v>
      </c>
      <c r="DL7" s="38">
        <v>24.71</v>
      </c>
      <c r="DM7" s="38">
        <v>26.46</v>
      </c>
      <c r="DN7" s="38" t="s">
        <v>102</v>
      </c>
      <c r="DO7" s="38" t="s">
        <v>102</v>
      </c>
      <c r="DP7" s="38" t="s">
        <v>102</v>
      </c>
      <c r="DQ7" s="38">
        <v>39.64</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2022-02-20T06:27:58Z</cp:lastPrinted>
  <dcterms:created xsi:type="dcterms:W3CDTF">2021-12-03T07:41:16Z</dcterms:created>
  <dcterms:modified xsi:type="dcterms:W3CDTF">2022-02-20T06:28:00Z</dcterms:modified>
  <cp:category/>
</cp:coreProperties>
</file>