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地域振興部\市町村課\03財政グループ\財政グループ共通\財政一般\公営企業一般\経営戦略\R3\220104経営比較分析表\04_市町村→県\10_飯南町\"/>
    </mc:Choice>
  </mc:AlternateContent>
  <workbookProtection workbookAlgorithmName="SHA-512" workbookHashValue="9vM3FRDl5jmcUhWNeDNhbCUbzFVjlKiZp23ABDhwVhU6pdaU/6PE8lVqXToVpgVP8aLFKa/QX9HZ8tKCHbk4LA==" workbookSaltValue="bEhW3esaHZWW53iL//Q4L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<sst xmlns="http://schemas.openxmlformats.org/spreadsheetml/2006/main" count="294" uniqueCount="114">
  <si>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</si>
  <si>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</si>
  <si>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</si>
  <si>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</si>
  <si>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</si>
  <si>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</si>
  <si>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</si>
  <si>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</si>
  <si>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</si>
  <si>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</si>
  <si>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</si>
  <si>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</si>
  <si>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</si>
  <si>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</si>
  <si>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</si>
  <si>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</si>
  <si>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</si>
  <si>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</si>
  <si>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</si>
  <si>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</si>
  <si>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</si>
  <si>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</si>
  <si>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</si>
  <si>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</si>
  <si>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</si>
  <si>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</si>
  <si>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</si>
  <si>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</si>
  <si>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</si>
  <si>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</si>
  <si>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</si>
  <si>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</si>
  <si>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</si>
  <si>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</si>
  <si>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</si>
  <si>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</si>
  <si>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</si>
  <si>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</si>
  <si>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</si>
  <si>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</si>
  <si>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</si>
  <si>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</si>
  <si>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</si>
  <si>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</si>
  <si>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</si>
  <si>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</si>
  <si>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</si>
  <si>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</si>
  <si>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</si>
  <si>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</si>
  <si>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</si>
  <si>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</si>
  <si>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</si>
  <si>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</si>
  <si>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</si>
  <si>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</si>
  <si>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</si>
  <si>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</si>
  <si>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</si>
  <si>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</si>
  <si>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</si>
  <si>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</si>
  <si>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</si>
  <si>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</si>
  <si>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</si>
  <si>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</si>
  <si>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</si>
  <si>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</si>
  <si>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</si>
  <si>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</si>
  <si>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</si>
  <si>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</si>
  <si>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</si>
  <si>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</si>
  <si>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</si>
  <si>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</si>
  <si>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</si>
  <si>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</si>
  <si>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</si>
  <si>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</si>
  <si>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</si>
  <si>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</si>
  <si>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</si>
  <si>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</si>
  <si>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</si>
  <si>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</si>
  <si>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</si>
  <si>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</si>
  <si>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</si>
  <si>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</si>
  <si>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</si>
  <si>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</si>
  <si>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</si>
  <si>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</si>
  <si>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</si>
  <si>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</si>
  <si>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</si>
  <si>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</si>
  <si>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</si>
  <si>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</si>
  <si>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</si>
  <si>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</si>
  <si>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</si>
  <si>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</si>
  <si>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</si>
  <si>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</si>
  <si>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</si>
  <si>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</si>
  <si>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</si>
  <si>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</si>
  <si>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</si>
  <si>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・管路経年化率共に類似団体を下回っており、資産の老朽化が進んでいると言える。それに対して、管路の更新は進んでおらず、今後は、管路の更新への投資を増やしていく必要がある。</t>
    <phoneticPr fontId="4"/>
  </si>
  <si>
    <t>　施設及び管路の老朽化も進んできており、今後、更新に掛かる経費は増えていくことが予測される。給水収益だけでは賄えない現状であり、一般会計からの繰入金で補っている。今後は計画的な更新、料金回収率の向上、料金の見直し等の取組を行い、健全な水道事業の経営に努めていく。</t>
    <phoneticPr fontId="4"/>
  </si>
  <si>
    <t>　令和2年度は、経常収支比率が100％を超えており、単年度収支が黒字であった。これは、類似団体平均値とほぼ同等である。しかし、累積欠損金比率が類似団体に比べ高いため、維持管理費の精査による支出の抑制と、収納率上昇による給水収益確保に努める必要がある。
　流動比率が低いことについては、建設改良に伴う企業債償還金が多いことが影響している。佐見地区水道の新規整備等の大規模事業は終了したが、今後も老朽化した管路の更新等を行っていく必要があるため、企業債残高に注視した事業実施を行う必要がある。企業債残高対給水収益比率も類似団体に比較すると高いため、投資規模と料金のバランスを考えた経営が求められる。
　料金回収率は類似団体平均は上回っているが、健全な状態である100％を下回っている。また、給水原価は類似団体平均を下回っており、繰出金に依存せず経営できる体質への転換が必要である。
　施設利用率については、類似団体平均を上回っており、適正な施設規模での運営ができていると考える。ただ、有収率につていは類似団体を下回っており、漏水等の抑制に努める必要がある。</t>
    <rPh sb="20" eb="21">
      <t>コ</t>
    </rPh>
    <rPh sb="32" eb="34">
      <t>クロジ</t>
    </rPh>
    <rPh sb="43" eb="45">
      <t>ルイジ</t>
    </rPh>
    <rPh sb="45" eb="47">
      <t>ダンタイ</t>
    </rPh>
    <rPh sb="47" eb="50">
      <t>ヘイキンチ</t>
    </rPh>
    <rPh sb="53" eb="55">
      <t>ドウトウ</t>
    </rPh>
    <rPh sb="71" eb="73">
      <t>ルイジ</t>
    </rPh>
    <rPh sb="73" eb="75">
      <t>ダンタイ</t>
    </rPh>
    <rPh sb="76" eb="77">
      <t>クラ</t>
    </rPh>
    <rPh sb="305" eb="307">
      <t>ルイジ</t>
    </rPh>
    <rPh sb="307" eb="309">
      <t>ダンタイ</t>
    </rPh>
    <rPh sb="309" eb="311">
      <t>ヘイキン</t>
    </rPh>
    <rPh sb="312" eb="314">
      <t>ウワマワ</t>
    </rPh>
    <rPh sb="320" eb="322">
      <t>ケンゼン</t>
    </rPh>
    <rPh sb="323" eb="325">
      <t>ジョウタイ</t>
    </rPh>
    <rPh sb="333" eb="335">
      <t>シタマワ</t>
    </rPh>
    <rPh sb="352" eb="354">
      <t>ヘイキン</t>
    </rPh>
    <rPh sb="405" eb="407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</si>
</sst>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A54-8166-AE15F5B9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0.43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0-4A54-8166-AE15F5B9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76.680000000000007</c:v>
                </c:pt>
                <c:pt idx="4">
                  <c:v>89.79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3-4DF9-9175-83EADC7ED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49.01</c:v>
                </c:pt>
                <c:pt idx="4">
                  <c:v>48.86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3-4DF9-9175-83EADC7ED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65.03</c:v>
                </c:pt>
                <c:pt idx="4">
                  <c:v>58.41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2-4162-9E69-CC858DF5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76.569999999999993</c:v>
                </c:pt>
                <c:pt idx="4">
                  <c:v>76.48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2-4162-9E69-CC858DF5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98.55</c:v>
                </c:pt>
                <c:pt idx="4">
                  <c:v>104.37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2-4820-B51E-97DEB38D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105.45</c:v>
                </c:pt>
                <c:pt idx="4">
                  <c:v>103.82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2-4820-B51E-97DEB38D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51.65</c:v>
                </c:pt>
                <c:pt idx="4">
                  <c:v>53.37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B-4676-85C3-1CDE18AF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49.34</c:v>
                </c:pt>
                <c:pt idx="4">
                  <c:v>39.409999999999997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B-4676-85C3-1CDE18AF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26.34</c:v>
                </c:pt>
                <c:pt idx="4">
                  <c:v>26.34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2-4D6C-A2E1-58400A41F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22.75</c:v>
                </c:pt>
                <c:pt idx="4">
                  <c:v>20.97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2-4D6C-A2E1-58400A41F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387.34</c:v>
                </c:pt>
                <c:pt idx="4">
                  <c:v>361.68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1-4F21-B39F-45B569E68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29.38</c:v>
                </c:pt>
                <c:pt idx="4">
                  <c:v>31.54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1-4F21-B39F-45B569E68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31.09</c:v>
                </c:pt>
                <c:pt idx="4">
                  <c:v>37.32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8-4967-B078-71CFD3F58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413.82</c:v>
                </c:pt>
                <c:pt idx="4">
                  <c:v>302.22000000000003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8-4967-B078-71CFD3F58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1692.67</c:v>
                </c:pt>
                <c:pt idx="4">
                  <c:v>1545.39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A-4C5A-86FA-1E0BCE0BE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698.55</c:v>
                </c:pt>
                <c:pt idx="4">
                  <c:v>970.36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A-4C5A-86FA-1E0BCE0BE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65.42</c:v>
                </c:pt>
                <c:pt idx="4">
                  <c:v>67.959999999999994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6-4BEC-8B1B-11D58496D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73.7</c:v>
                </c:pt>
                <c:pt idx="4">
                  <c:v>64.52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6-4BEC-8B1B-11D58496D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321.58999999999997</c:v>
                </c:pt>
                <c:pt idx="4">
                  <c:v>307.51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D-4943-863C-3D22155E4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261.02</c:v>
                </c:pt>
                <c:pt idx="4">
                  <c:v>270.68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D-4943-863C-3D22155E4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【186.73】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Z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島根県　飯南町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簡易水道事業</v>
      </c>
      <c r="Q8" s="83"/>
      <c r="R8" s="83"/>
      <c r="S8" s="83"/>
      <c r="T8" s="83"/>
      <c r="U8" s="83"/>
      <c r="V8" s="83"/>
      <c r="W8" s="83" t="str">
        <f>データ!$L$6</f>
        <v>C3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4725</v>
      </c>
      <c r="AM8" s="71"/>
      <c r="AN8" s="71"/>
      <c r="AO8" s="71"/>
      <c r="AP8" s="71"/>
      <c r="AQ8" s="71"/>
      <c r="AR8" s="71"/>
      <c r="AS8" s="71"/>
      <c r="AT8" s="67">
        <f>データ!$S$6</f>
        <v>242.88</v>
      </c>
      <c r="AU8" s="68"/>
      <c r="AV8" s="68"/>
      <c r="AW8" s="68"/>
      <c r="AX8" s="68"/>
      <c r="AY8" s="68"/>
      <c r="AZ8" s="68"/>
      <c r="BA8" s="68"/>
      <c r="BB8" s="70">
        <f>データ!$T$6</f>
        <v>19.45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48.18</v>
      </c>
      <c r="J10" s="68"/>
      <c r="K10" s="68"/>
      <c r="L10" s="68"/>
      <c r="M10" s="68"/>
      <c r="N10" s="68"/>
      <c r="O10" s="69"/>
      <c r="P10" s="70">
        <f>データ!$P$6</f>
        <v>90.03</v>
      </c>
      <c r="Q10" s="70"/>
      <c r="R10" s="70"/>
      <c r="S10" s="70"/>
      <c r="T10" s="70"/>
      <c r="U10" s="70"/>
      <c r="V10" s="70"/>
      <c r="W10" s="71">
        <f>データ!$Q$6</f>
        <v>3938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4215</v>
      </c>
      <c r="AM10" s="71"/>
      <c r="AN10" s="71"/>
      <c r="AO10" s="71"/>
      <c r="AP10" s="71"/>
      <c r="AQ10" s="71"/>
      <c r="AR10" s="71"/>
      <c r="AS10" s="71"/>
      <c r="AT10" s="67">
        <f>データ!$V$6</f>
        <v>43.04</v>
      </c>
      <c r="AU10" s="68"/>
      <c r="AV10" s="68"/>
      <c r="AW10" s="68"/>
      <c r="AX10" s="68"/>
      <c r="AY10" s="68"/>
      <c r="AZ10" s="68"/>
      <c r="BA10" s="68"/>
      <c r="BB10" s="70">
        <f>データ!$W$6</f>
        <v>97.93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113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【102.33】</v>
      </c>
      <c r="F85" s="27" t="str">
        <f>データ!AS6</f>
        <v>【31.02】</v>
      </c>
      <c r="G85" s="27" t="str">
        <f>データ!BD6</f>
        <v>【186.73】</v>
      </c>
      <c r="H85" s="27" t="str">
        <f>データ!BO6</f>
        <v>【1,187.50】</v>
      </c>
      <c r="I85" s="27" t="str">
        <f>データ!BZ6</f>
        <v>【58.90】</v>
      </c>
      <c r="J85" s="27" t="str">
        <f>データ!CK6</f>
        <v>【281.77】</v>
      </c>
      <c r="K85" s="27" t="str">
        <f>データ!CV6</f>
        <v>【50.55】</v>
      </c>
      <c r="L85" s="27" t="str">
        <f>データ!DG6</f>
        <v>【75.11】</v>
      </c>
      <c r="M85" s="27" t="str">
        <f>データ!DR6</f>
        <v>【33.25】</v>
      </c>
      <c r="N85" s="27" t="str">
        <f>データ!EC6</f>
        <v>【17.19】</v>
      </c>
      <c r="O85" s="27" t="str">
        <f>データ!EN6</f>
        <v>【0.79】</v>
      </c>
    </row>
  </sheetData>
  <sheetProtection algorithmName="SHA-512" hashValue="HySaGPGD5tGCHoUW289qSjK/AgpsRgmcB6NM11dnN4DtxxS2rLmugV8Ej2JDno1kf399wDBjryLlE5DR93mgUQ==" saltValue="ZYtuHYUU1IRqwXvlsW0dy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323861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島根県　飯南町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C3</v>
      </c>
      <c r="M6" s="34" t="str">
        <f t="shared" si="3"/>
        <v>非設置</v>
      </c>
      <c r="N6" s="35" t="str">
        <f t="shared" si="3"/>
        <v>-</v>
      </c>
      <c r="O6" s="35">
        <f t="shared" si="3"/>
        <v>48.18</v>
      </c>
      <c r="P6" s="35">
        <f t="shared" si="3"/>
        <v>90.03</v>
      </c>
      <c r="Q6" s="35">
        <f t="shared" si="3"/>
        <v>3938</v>
      </c>
      <c r="R6" s="35">
        <f t="shared" si="3"/>
        <v>4725</v>
      </c>
      <c r="S6" s="35">
        <f t="shared" si="3"/>
        <v>242.88</v>
      </c>
      <c r="T6" s="35">
        <f t="shared" si="3"/>
        <v>19.45</v>
      </c>
      <c r="U6" s="35">
        <f t="shared" si="3"/>
        <v>4215</v>
      </c>
      <c r="V6" s="35">
        <f t="shared" si="3"/>
        <v>43.04</v>
      </c>
      <c r="W6" s="35">
        <f t="shared" si="3"/>
        <v>97.93</v>
      </c>
      <c r="X6" s="36" t="str">
        <f>IF(X7="",NA(),X7)</f>
        <v>-</v>
      </c>
      <c r="Y6" s="36" t="str">
        <f t="shared" ref="Y6:AG6" si="4">IF(Y7="",NA(),Y7)</f>
        <v>-</v>
      </c>
      <c r="Z6" s="36" t="str">
        <f t="shared" si="4"/>
        <v>-</v>
      </c>
      <c r="AA6" s="36">
        <f t="shared" si="4"/>
        <v>98.55</v>
      </c>
      <c r="AB6" s="36">
        <f t="shared" si="4"/>
        <v>104.37</v>
      </c>
      <c r="AC6" s="36" t="str">
        <f t="shared" si="4"/>
        <v>-</v>
      </c>
      <c r="AD6" s="36" t="str">
        <f t="shared" si="4"/>
        <v>-</v>
      </c>
      <c r="AE6" s="36" t="str">
        <f t="shared" si="4"/>
        <v>-</v>
      </c>
      <c r="AF6" s="36">
        <f t="shared" si="4"/>
        <v>105.45</v>
      </c>
      <c r="AG6" s="36">
        <f t="shared" si="4"/>
        <v>103.82</v>
      </c>
      <c r="AH6" s="35" t="str">
        <f>IF(AH7="","",IF(AH7="-","【-】","【"&amp;SUBSTITUTE(TEXT(AH7,"#,##0.00"),"-","△")&amp;"】"))</f>
        <v>【102.33】</v>
      </c>
      <c r="AI6" s="36" t="str">
        <f>IF(AI7="",NA(),AI7)</f>
        <v>-</v>
      </c>
      <c r="AJ6" s="36" t="str">
        <f t="shared" ref="AJ6:AR6" si="5">IF(AJ7="",NA(),AJ7)</f>
        <v>-</v>
      </c>
      <c r="AK6" s="36" t="str">
        <f t="shared" si="5"/>
        <v>-</v>
      </c>
      <c r="AL6" s="36">
        <f t="shared" si="5"/>
        <v>387.34</v>
      </c>
      <c r="AM6" s="36">
        <f t="shared" si="5"/>
        <v>361.68</v>
      </c>
      <c r="AN6" s="36" t="str">
        <f t="shared" si="5"/>
        <v>-</v>
      </c>
      <c r="AO6" s="36" t="str">
        <f t="shared" si="5"/>
        <v>-</v>
      </c>
      <c r="AP6" s="36" t="str">
        <f t="shared" si="5"/>
        <v>-</v>
      </c>
      <c r="AQ6" s="36">
        <f t="shared" si="5"/>
        <v>29.38</v>
      </c>
      <c r="AR6" s="36">
        <f t="shared" si="5"/>
        <v>31.54</v>
      </c>
      <c r="AS6" s="35" t="str">
        <f>IF(AS7="","",IF(AS7="-","【-】","【"&amp;SUBSTITUTE(TEXT(AS7,"#,##0.00"),"-","△")&amp;"】"))</f>
        <v>【31.02】</v>
      </c>
      <c r="AT6" s="36" t="str">
        <f>IF(AT7="",NA(),AT7)</f>
        <v>-</v>
      </c>
      <c r="AU6" s="36" t="str">
        <f t="shared" ref="AU6:BC6" si="6">IF(AU7="",NA(),AU7)</f>
        <v>-</v>
      </c>
      <c r="AV6" s="36" t="str">
        <f t="shared" si="6"/>
        <v>-</v>
      </c>
      <c r="AW6" s="36">
        <f t="shared" si="6"/>
        <v>31.09</v>
      </c>
      <c r="AX6" s="36">
        <f t="shared" si="6"/>
        <v>37.32</v>
      </c>
      <c r="AY6" s="36" t="str">
        <f t="shared" si="6"/>
        <v>-</v>
      </c>
      <c r="AZ6" s="36" t="str">
        <f t="shared" si="6"/>
        <v>-</v>
      </c>
      <c r="BA6" s="36" t="str">
        <f t="shared" si="6"/>
        <v>-</v>
      </c>
      <c r="BB6" s="36">
        <f t="shared" si="6"/>
        <v>413.82</v>
      </c>
      <c r="BC6" s="36">
        <f t="shared" si="6"/>
        <v>302.22000000000003</v>
      </c>
      <c r="BD6" s="35" t="str">
        <f>IF(BD7="","",IF(BD7="-","【-】","【"&amp;SUBSTITUTE(TEXT(BD7,"#,##0.00"),"-","△")&amp;"】"))</f>
        <v>【186.73】</v>
      </c>
      <c r="BE6" s="36" t="str">
        <f>IF(BE7="",NA(),BE7)</f>
        <v>-</v>
      </c>
      <c r="BF6" s="36" t="str">
        <f t="shared" ref="BF6:BN6" si="7">IF(BF7="",NA(),BF7)</f>
        <v>-</v>
      </c>
      <c r="BG6" s="36" t="str">
        <f t="shared" si="7"/>
        <v>-</v>
      </c>
      <c r="BH6" s="36">
        <f t="shared" si="7"/>
        <v>1692.67</v>
      </c>
      <c r="BI6" s="36">
        <f t="shared" si="7"/>
        <v>1545.39</v>
      </c>
      <c r="BJ6" s="36" t="str">
        <f t="shared" si="7"/>
        <v>-</v>
      </c>
      <c r="BK6" s="36" t="str">
        <f t="shared" si="7"/>
        <v>-</v>
      </c>
      <c r="BL6" s="36" t="str">
        <f t="shared" si="7"/>
        <v>-</v>
      </c>
      <c r="BM6" s="36">
        <f t="shared" si="7"/>
        <v>698.55</v>
      </c>
      <c r="BN6" s="36">
        <f t="shared" si="7"/>
        <v>970.36</v>
      </c>
      <c r="BO6" s="35" t="str">
        <f>IF(BO7="","",IF(BO7="-","【-】","【"&amp;SUBSTITUTE(TEXT(BO7,"#,##0.00"),"-","△")&amp;"】"))</f>
        <v>【1,187.50】</v>
      </c>
      <c r="BP6" s="36" t="str">
        <f>IF(BP7="",NA(),BP7)</f>
        <v>-</v>
      </c>
      <c r="BQ6" s="36" t="str">
        <f t="shared" ref="BQ6:BY6" si="8">IF(BQ7="",NA(),BQ7)</f>
        <v>-</v>
      </c>
      <c r="BR6" s="36" t="str">
        <f t="shared" si="8"/>
        <v>-</v>
      </c>
      <c r="BS6" s="36">
        <f t="shared" si="8"/>
        <v>65.42</v>
      </c>
      <c r="BT6" s="36">
        <f t="shared" si="8"/>
        <v>67.959999999999994</v>
      </c>
      <c r="BU6" s="36" t="str">
        <f t="shared" si="8"/>
        <v>-</v>
      </c>
      <c r="BV6" s="36" t="str">
        <f t="shared" si="8"/>
        <v>-</v>
      </c>
      <c r="BW6" s="36" t="str">
        <f t="shared" si="8"/>
        <v>-</v>
      </c>
      <c r="BX6" s="36">
        <f t="shared" si="8"/>
        <v>73.7</v>
      </c>
      <c r="BY6" s="36">
        <f t="shared" si="8"/>
        <v>64.52</v>
      </c>
      <c r="BZ6" s="35" t="str">
        <f>IF(BZ7="","",IF(BZ7="-","【-】","【"&amp;SUBSTITUTE(TEXT(BZ7,"#,##0.00"),"-","△")&amp;"】"))</f>
        <v>【58.90】</v>
      </c>
      <c r="CA6" s="36" t="str">
        <f>IF(CA7="",NA(),CA7)</f>
        <v>-</v>
      </c>
      <c r="CB6" s="36" t="str">
        <f t="shared" ref="CB6:CJ6" si="9">IF(CB7="",NA(),CB7)</f>
        <v>-</v>
      </c>
      <c r="CC6" s="36" t="str">
        <f t="shared" si="9"/>
        <v>-</v>
      </c>
      <c r="CD6" s="36">
        <f t="shared" si="9"/>
        <v>321.58999999999997</v>
      </c>
      <c r="CE6" s="36">
        <f t="shared" si="9"/>
        <v>307.51</v>
      </c>
      <c r="CF6" s="36" t="str">
        <f t="shared" si="9"/>
        <v>-</v>
      </c>
      <c r="CG6" s="36" t="str">
        <f t="shared" si="9"/>
        <v>-</v>
      </c>
      <c r="CH6" s="36" t="str">
        <f t="shared" si="9"/>
        <v>-</v>
      </c>
      <c r="CI6" s="36">
        <f t="shared" si="9"/>
        <v>261.02</v>
      </c>
      <c r="CJ6" s="36">
        <f t="shared" si="9"/>
        <v>270.68</v>
      </c>
      <c r="CK6" s="35" t="str">
        <f>IF(CK7="","",IF(CK7="-","【-】","【"&amp;SUBSTITUTE(TEXT(CK7,"#,##0.00"),"-","△")&amp;"】"))</f>
        <v>【281.77】</v>
      </c>
      <c r="CL6" s="36" t="str">
        <f>IF(CL7="",NA(),CL7)</f>
        <v>-</v>
      </c>
      <c r="CM6" s="36" t="str">
        <f t="shared" ref="CM6:CU6" si="10">IF(CM7="",NA(),CM7)</f>
        <v>-</v>
      </c>
      <c r="CN6" s="36" t="str">
        <f t="shared" si="10"/>
        <v>-</v>
      </c>
      <c r="CO6" s="36">
        <f t="shared" si="10"/>
        <v>76.680000000000007</v>
      </c>
      <c r="CP6" s="36">
        <f t="shared" si="10"/>
        <v>89.79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>
        <f t="shared" si="10"/>
        <v>49.01</v>
      </c>
      <c r="CU6" s="36">
        <f t="shared" si="10"/>
        <v>48.86</v>
      </c>
      <c r="CV6" s="35" t="str">
        <f>IF(CV7="","",IF(CV7="-","【-】","【"&amp;SUBSTITUTE(TEXT(CV7,"#,##0.00"),"-","△")&amp;"】"))</f>
        <v>【50.55】</v>
      </c>
      <c r="CW6" s="36" t="str">
        <f>IF(CW7="",NA(),CW7)</f>
        <v>-</v>
      </c>
      <c r="CX6" s="36" t="str">
        <f t="shared" ref="CX6:DF6" si="11">IF(CX7="",NA(),CX7)</f>
        <v>-</v>
      </c>
      <c r="CY6" s="36" t="str">
        <f t="shared" si="11"/>
        <v>-</v>
      </c>
      <c r="CZ6" s="36">
        <f t="shared" si="11"/>
        <v>65.03</v>
      </c>
      <c r="DA6" s="36">
        <f t="shared" si="11"/>
        <v>58.41</v>
      </c>
      <c r="DB6" s="36" t="str">
        <f t="shared" si="11"/>
        <v>-</v>
      </c>
      <c r="DC6" s="36" t="str">
        <f t="shared" si="11"/>
        <v>-</v>
      </c>
      <c r="DD6" s="36" t="str">
        <f t="shared" si="11"/>
        <v>-</v>
      </c>
      <c r="DE6" s="36">
        <f t="shared" si="11"/>
        <v>76.569999999999993</v>
      </c>
      <c r="DF6" s="36">
        <f t="shared" si="11"/>
        <v>76.48</v>
      </c>
      <c r="DG6" s="35" t="str">
        <f>IF(DG7="","",IF(DG7="-","【-】","【"&amp;SUBSTITUTE(TEXT(DG7,"#,##0.00"),"-","△")&amp;"】"))</f>
        <v>【75.11】</v>
      </c>
      <c r="DH6" s="36" t="str">
        <f>IF(DH7="",NA(),DH7)</f>
        <v>-</v>
      </c>
      <c r="DI6" s="36" t="str">
        <f t="shared" ref="DI6:DQ6" si="12">IF(DI7="",NA(),DI7)</f>
        <v>-</v>
      </c>
      <c r="DJ6" s="36" t="str">
        <f t="shared" si="12"/>
        <v>-</v>
      </c>
      <c r="DK6" s="36">
        <f t="shared" si="12"/>
        <v>51.65</v>
      </c>
      <c r="DL6" s="36">
        <f t="shared" si="12"/>
        <v>53.37</v>
      </c>
      <c r="DM6" s="36" t="str">
        <f t="shared" si="12"/>
        <v>-</v>
      </c>
      <c r="DN6" s="36" t="str">
        <f t="shared" si="12"/>
        <v>-</v>
      </c>
      <c r="DO6" s="36" t="str">
        <f t="shared" si="12"/>
        <v>-</v>
      </c>
      <c r="DP6" s="36">
        <f t="shared" si="12"/>
        <v>49.34</v>
      </c>
      <c r="DQ6" s="36">
        <f t="shared" si="12"/>
        <v>39.409999999999997</v>
      </c>
      <c r="DR6" s="35" t="str">
        <f>IF(DR7="","",IF(DR7="-","【-】","【"&amp;SUBSTITUTE(TEXT(DR7,"#,##0.00"),"-","△")&amp;"】"))</f>
        <v>【33.25】</v>
      </c>
      <c r="DS6" s="36" t="str">
        <f>IF(DS7="",NA(),DS7)</f>
        <v>-</v>
      </c>
      <c r="DT6" s="36" t="str">
        <f t="shared" ref="DT6:EB6" si="13">IF(DT7="",NA(),DT7)</f>
        <v>-</v>
      </c>
      <c r="DU6" s="36" t="str">
        <f t="shared" si="13"/>
        <v>-</v>
      </c>
      <c r="DV6" s="36">
        <f t="shared" si="13"/>
        <v>26.34</v>
      </c>
      <c r="DW6" s="36">
        <f t="shared" si="13"/>
        <v>26.34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>
        <f t="shared" si="13"/>
        <v>22.75</v>
      </c>
      <c r="EB6" s="36">
        <f t="shared" si="13"/>
        <v>20.97</v>
      </c>
      <c r="EC6" s="35" t="str">
        <f>IF(EC7="","",IF(EC7="-","【-】","【"&amp;SUBSTITUTE(TEXT(EC7,"#,##0.00"),"-","△")&amp;"】"))</f>
        <v>【17.19】</v>
      </c>
      <c r="ED6" s="36" t="str">
        <f>IF(ED7="",NA(),ED7)</f>
        <v>-</v>
      </c>
      <c r="EE6" s="36" t="str">
        <f t="shared" ref="EE6:EM6" si="14">IF(EE7="",NA(),EE7)</f>
        <v>-</v>
      </c>
      <c r="EF6" s="36" t="str">
        <f t="shared" si="14"/>
        <v>-</v>
      </c>
      <c r="EG6" s="35">
        <f t="shared" si="14"/>
        <v>0</v>
      </c>
      <c r="EH6" s="35">
        <f t="shared" si="14"/>
        <v>0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>
        <f t="shared" si="14"/>
        <v>0.43</v>
      </c>
      <c r="EM6" s="36">
        <f t="shared" si="14"/>
        <v>1.1499999999999999</v>
      </c>
      <c r="EN6" s="35" t="str">
        <f>IF(EN7="","",IF(EN7="-","【-】","【"&amp;SUBSTITUTE(TEXT(EN7,"#,##0.00"),"-","△")&amp;"】"))</f>
        <v>【0.79】</v>
      </c>
    </row>
    <row r="7" spans="1:144" s="37" customFormat="1" x14ac:dyDescent="0.15">
      <c r="A7" s="29"/>
      <c r="B7" s="38">
        <v>2020</v>
      </c>
      <c r="C7" s="38">
        <v>323861</v>
      </c>
      <c r="D7" s="38">
        <v>46</v>
      </c>
      <c r="E7" s="38">
        <v>1</v>
      </c>
      <c r="F7" s="38">
        <v>0</v>
      </c>
      <c r="G7" s="38">
        <v>5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48.18</v>
      </c>
      <c r="P7" s="39">
        <v>90.03</v>
      </c>
      <c r="Q7" s="39">
        <v>3938</v>
      </c>
      <c r="R7" s="39">
        <v>4725</v>
      </c>
      <c r="S7" s="39">
        <v>242.88</v>
      </c>
      <c r="T7" s="39">
        <v>19.45</v>
      </c>
      <c r="U7" s="39">
        <v>4215</v>
      </c>
      <c r="V7" s="39">
        <v>43.04</v>
      </c>
      <c r="W7" s="39">
        <v>97.93</v>
      </c>
      <c r="X7" s="39" t="s">
        <v>99</v>
      </c>
      <c r="Y7" s="39" t="s">
        <v>99</v>
      </c>
      <c r="Z7" s="39" t="s">
        <v>99</v>
      </c>
      <c r="AA7" s="39">
        <v>98.55</v>
      </c>
      <c r="AB7" s="39">
        <v>104.37</v>
      </c>
      <c r="AC7" s="39" t="s">
        <v>99</v>
      </c>
      <c r="AD7" s="39" t="s">
        <v>99</v>
      </c>
      <c r="AE7" s="39" t="s">
        <v>99</v>
      </c>
      <c r="AF7" s="39">
        <v>105.45</v>
      </c>
      <c r="AG7" s="39">
        <v>103.82</v>
      </c>
      <c r="AH7" s="39">
        <v>102.33</v>
      </c>
      <c r="AI7" s="39" t="s">
        <v>99</v>
      </c>
      <c r="AJ7" s="39" t="s">
        <v>99</v>
      </c>
      <c r="AK7" s="39" t="s">
        <v>99</v>
      </c>
      <c r="AL7" s="39">
        <v>387.34</v>
      </c>
      <c r="AM7" s="39">
        <v>361.68</v>
      </c>
      <c r="AN7" s="39" t="s">
        <v>99</v>
      </c>
      <c r="AO7" s="39" t="s">
        <v>99</v>
      </c>
      <c r="AP7" s="39" t="s">
        <v>99</v>
      </c>
      <c r="AQ7" s="39">
        <v>29.38</v>
      </c>
      <c r="AR7" s="39">
        <v>31.54</v>
      </c>
      <c r="AS7" s="39">
        <v>31.02</v>
      </c>
      <c r="AT7" s="39" t="s">
        <v>99</v>
      </c>
      <c r="AU7" s="39" t="s">
        <v>99</v>
      </c>
      <c r="AV7" s="39" t="s">
        <v>99</v>
      </c>
      <c r="AW7" s="39">
        <v>31.09</v>
      </c>
      <c r="AX7" s="39">
        <v>37.32</v>
      </c>
      <c r="AY7" s="39" t="s">
        <v>99</v>
      </c>
      <c r="AZ7" s="39" t="s">
        <v>99</v>
      </c>
      <c r="BA7" s="39" t="s">
        <v>99</v>
      </c>
      <c r="BB7" s="39">
        <v>413.82</v>
      </c>
      <c r="BC7" s="39">
        <v>302.22000000000003</v>
      </c>
      <c r="BD7" s="39">
        <v>186.73</v>
      </c>
      <c r="BE7" s="39" t="s">
        <v>99</v>
      </c>
      <c r="BF7" s="39" t="s">
        <v>99</v>
      </c>
      <c r="BG7" s="39" t="s">
        <v>99</v>
      </c>
      <c r="BH7" s="39">
        <v>1692.67</v>
      </c>
      <c r="BI7" s="39">
        <v>1545.39</v>
      </c>
      <c r="BJ7" s="39" t="s">
        <v>99</v>
      </c>
      <c r="BK7" s="39" t="s">
        <v>99</v>
      </c>
      <c r="BL7" s="39" t="s">
        <v>99</v>
      </c>
      <c r="BM7" s="39">
        <v>698.55</v>
      </c>
      <c r="BN7" s="39">
        <v>970.36</v>
      </c>
      <c r="BO7" s="39">
        <v>1187.5</v>
      </c>
      <c r="BP7" s="39" t="s">
        <v>99</v>
      </c>
      <c r="BQ7" s="39" t="s">
        <v>99</v>
      </c>
      <c r="BR7" s="39" t="s">
        <v>99</v>
      </c>
      <c r="BS7" s="39">
        <v>65.42</v>
      </c>
      <c r="BT7" s="39">
        <v>67.959999999999994</v>
      </c>
      <c r="BU7" s="39" t="s">
        <v>99</v>
      </c>
      <c r="BV7" s="39" t="s">
        <v>99</v>
      </c>
      <c r="BW7" s="39" t="s">
        <v>99</v>
      </c>
      <c r="BX7" s="39">
        <v>73.7</v>
      </c>
      <c r="BY7" s="39">
        <v>64.52</v>
      </c>
      <c r="BZ7" s="39">
        <v>58.9</v>
      </c>
      <c r="CA7" s="39" t="s">
        <v>99</v>
      </c>
      <c r="CB7" s="39" t="s">
        <v>99</v>
      </c>
      <c r="CC7" s="39" t="s">
        <v>99</v>
      </c>
      <c r="CD7" s="39">
        <v>321.58999999999997</v>
      </c>
      <c r="CE7" s="39">
        <v>307.51</v>
      </c>
      <c r="CF7" s="39" t="s">
        <v>99</v>
      </c>
      <c r="CG7" s="39" t="s">
        <v>99</v>
      </c>
      <c r="CH7" s="39" t="s">
        <v>99</v>
      </c>
      <c r="CI7" s="39">
        <v>261.02</v>
      </c>
      <c r="CJ7" s="39">
        <v>270.68</v>
      </c>
      <c r="CK7" s="39">
        <v>281.77</v>
      </c>
      <c r="CL7" s="39" t="s">
        <v>99</v>
      </c>
      <c r="CM7" s="39" t="s">
        <v>99</v>
      </c>
      <c r="CN7" s="39" t="s">
        <v>99</v>
      </c>
      <c r="CO7" s="39">
        <v>76.680000000000007</v>
      </c>
      <c r="CP7" s="39">
        <v>89.79</v>
      </c>
      <c r="CQ7" s="39" t="s">
        <v>99</v>
      </c>
      <c r="CR7" s="39" t="s">
        <v>99</v>
      </c>
      <c r="CS7" s="39" t="s">
        <v>99</v>
      </c>
      <c r="CT7" s="39">
        <v>49.01</v>
      </c>
      <c r="CU7" s="39">
        <v>48.86</v>
      </c>
      <c r="CV7" s="39">
        <v>50.55</v>
      </c>
      <c r="CW7" s="39" t="s">
        <v>99</v>
      </c>
      <c r="CX7" s="39" t="s">
        <v>99</v>
      </c>
      <c r="CY7" s="39" t="s">
        <v>99</v>
      </c>
      <c r="CZ7" s="39">
        <v>65.03</v>
      </c>
      <c r="DA7" s="39">
        <v>58.41</v>
      </c>
      <c r="DB7" s="39" t="s">
        <v>99</v>
      </c>
      <c r="DC7" s="39" t="s">
        <v>99</v>
      </c>
      <c r="DD7" s="39" t="s">
        <v>99</v>
      </c>
      <c r="DE7" s="39">
        <v>76.569999999999993</v>
      </c>
      <c r="DF7" s="39">
        <v>76.48</v>
      </c>
      <c r="DG7" s="39">
        <v>75.11</v>
      </c>
      <c r="DH7" s="39" t="s">
        <v>99</v>
      </c>
      <c r="DI7" s="39" t="s">
        <v>99</v>
      </c>
      <c r="DJ7" s="39" t="s">
        <v>99</v>
      </c>
      <c r="DK7" s="39">
        <v>51.65</v>
      </c>
      <c r="DL7" s="39">
        <v>53.37</v>
      </c>
      <c r="DM7" s="39" t="s">
        <v>99</v>
      </c>
      <c r="DN7" s="39" t="s">
        <v>99</v>
      </c>
      <c r="DO7" s="39" t="s">
        <v>99</v>
      </c>
      <c r="DP7" s="39">
        <v>49.34</v>
      </c>
      <c r="DQ7" s="39">
        <v>39.409999999999997</v>
      </c>
      <c r="DR7" s="39">
        <v>33.25</v>
      </c>
      <c r="DS7" s="39" t="s">
        <v>99</v>
      </c>
      <c r="DT7" s="39" t="s">
        <v>99</v>
      </c>
      <c r="DU7" s="39" t="s">
        <v>99</v>
      </c>
      <c r="DV7" s="39">
        <v>26.34</v>
      </c>
      <c r="DW7" s="39">
        <v>26.34</v>
      </c>
      <c r="DX7" s="39" t="s">
        <v>99</v>
      </c>
      <c r="DY7" s="39" t="s">
        <v>99</v>
      </c>
      <c r="DZ7" s="39" t="s">
        <v>99</v>
      </c>
      <c r="EA7" s="39">
        <v>22.75</v>
      </c>
      <c r="EB7" s="39">
        <v>20.97</v>
      </c>
      <c r="EC7" s="39">
        <v>17.190000000000001</v>
      </c>
      <c r="ED7" s="39" t="s">
        <v>99</v>
      </c>
      <c r="EE7" s="39" t="s">
        <v>99</v>
      </c>
      <c r="EF7" s="39" t="s">
        <v>99</v>
      </c>
      <c r="EG7" s="39">
        <v>0</v>
      </c>
      <c r="EH7" s="39">
        <v>0</v>
      </c>
      <c r="EI7" s="39" t="s">
        <v>99</v>
      </c>
      <c r="EJ7" s="39" t="s">
        <v>99</v>
      </c>
      <c r="EK7" s="39" t="s">
        <v>99</v>
      </c>
      <c r="EL7" s="39">
        <v>0.43</v>
      </c>
      <c r="EM7" s="39">
        <v>1.1499999999999999</v>
      </c>
      <c r="EN7" s="39">
        <v>0.79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2022-02-20T06:26:23Z</cp:lastPrinted>
  <dcterms:created xsi:type="dcterms:W3CDTF">2021-12-03T06:55:12Z</dcterms:created>
  <dcterms:modified xsi:type="dcterms:W3CDTF">2022-02-20T06:26:27Z</dcterms:modified>
  <cp:category/>
</cp:coreProperties>
</file>