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1.総務課\01総務課\008財務共通全般\公営企業に係る「経営比較分析表」の策定\R2分\下水\法適\"/>
    </mc:Choice>
  </mc:AlternateContent>
  <workbookProtection workbookAlgorithmName="SHA-512" workbookHashValue="efsqFKJ+T6ZPSEeJukgzpOuuKZl9v5BMLxv+E0BQ0HbIGESpHlLKzfNDwWAfhXqJ9GqnFfXn2EqNB/e9eG84NQ==" workbookSaltValue="M0L4B3yCClt0QtEmGEV5O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D10" i="4"/>
  <c r="W10" i="4"/>
  <c r="P10" i="4"/>
  <c r="B10" i="4"/>
  <c r="BB8" i="4"/>
  <c r="AT8" i="4"/>
  <c r="AD8" i="4"/>
  <c r="W8" i="4"/>
  <c r="B8" i="4"/>
  <c r="B6"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<sst xmlns="http://schemas.openxmlformats.org/spreadsheetml/2006/main" count="319" uniqueCount="116">
  <si>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</si>
  <si>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</si>
  <si>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</si>
  <si>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</si>
  <si>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</si>
  <si>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</si>
  <si>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</si>
  <si>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</si>
  <si>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</si>
  <si>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</si>
  <si>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</si>
  <si>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</si>
  <si>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</si>
  <si>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</si>
  <si>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</si>
  <si>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</si>
  <si>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</si>
  <si>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</si>
  <si>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</si>
  <si>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</si>
  <si>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</si>
  <si>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</si>
  <si>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</si>
  <si>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</si>
  <si>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</si>
  <si>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</si>
  <si>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</si>
  <si>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</si>
  <si>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</si>
  <si>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</si>
  <si>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</si>
  <si>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</si>
  <si>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</si>
  <si>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</si>
  <si>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</si>
  <si>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</si>
  <si>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</si>
  <si>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</si>
  <si>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</si>
  <si>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</si>
  <si>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</si>
  <si>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</si>
  <si>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</si>
  <si>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</si>
  <si>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</si>
  <si>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</si>
  <si>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</si>
  <si>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</si>
  <si>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</si>
  <si>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</si>
  <si>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</si>
  <si>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</si>
  <si>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</si>
  <si>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</si>
  <si>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</si>
  <si>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</si>
  <si>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</si>
  <si>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</si>
  <si>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</si>
  <si>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</si>
  <si>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</si>
  <si>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</si>
  <si>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</si>
  <si>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</si>
  <si>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</si>
  <si>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</si>
  <si>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</si>
  <si>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</si>
  <si>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</si>
  <si>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</si>
  <si>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</si>
  <si>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</si>
  <si>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</si>
  <si>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</si>
  <si>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</si>
  <si>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</si>
  <si>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</si>
  <si>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</si>
  <si>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</si>
  <si>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</si>
  <si>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</si>
  <si>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</si>
  <si>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</si>
  <si>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</si>
  <si>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</si>
  <si>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</si>
  <si>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</si>
  <si>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</si>
  <si>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</si>
  <si>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</si>
  <si>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</si>
  <si>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</si>
  <si>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</si>
  <si>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</si>
  <si>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</si>
  <si>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</si>
  <si>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雲南市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</si>
  <si>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</si>
  <si>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</si>
  <si>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</si>
  <si>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</si>
  <si>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</si>
  <si>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</si>
  <si>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</si>
  <si>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</si>
  <si>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</si>
  <si>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</si>
  <si>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</si>
  <si>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</si>
  <si>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</si>
  <si>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</si>
  <si>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</si>
  <si>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</si>
  <si>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供用開始が平成11年で布設から21年であり、まだ耐用年数を迎えていない。類似団体より高いことから、老朽化が進んでいる。
③管渠改善率
　類似団体の平均値を上回っており、今後も老朽化に伴い修繕費用が必要になってくると想定されることから、ストックマネジメント計画の策定等により、計画的な更新、長寿命化を図っていく必要がある。</t>
    <rPh sb="1" eb="7">
      <t>ユウケイコテイシサン</t>
    </rPh>
    <rPh sb="50" eb="52">
      <t>ルイジ</t>
    </rPh>
    <rPh sb="52" eb="54">
      <t>ダンタイ</t>
    </rPh>
    <rPh sb="56" eb="57">
      <t>タカ</t>
    </rPh>
    <rPh sb="63" eb="66">
      <t>ロウキュウカ</t>
    </rPh>
    <rPh sb="67" eb="68">
      <t>スス</t>
    </rPh>
    <rPh sb="75" eb="77">
      <t>カンキョ</t>
    </rPh>
    <rPh sb="77" eb="80">
      <t>カイゼンリツ</t>
    </rPh>
    <rPh sb="82" eb="84">
      <t>ルイジ</t>
    </rPh>
    <rPh sb="84" eb="86">
      <t>ダンタイ</t>
    </rPh>
    <rPh sb="87" eb="90">
      <t>ヘイキンチ</t>
    </rPh>
    <rPh sb="91" eb="93">
      <t>ウワマワ</t>
    </rPh>
    <phoneticPr fontId="4"/>
  </si>
  <si>
    <t xml:space="preserve">　令和2年度より地方公営企業法を適用し、公営企業会計へ移行した。そのため、前年度比較はない。
①収益的収支比率
　使用料収入や一般会計からの繰入金等の経常収益で、経常費用を賄えているが、総収益の大半は一般会計からの繰入金に依存している状態である。
③流動比率
　多額の企業債償還に伴い、類似団体の平均を下回っている。
④企業債残高対事業規模比率
　使用料収入に対する企業債残高の割合が類似団体の平均値を大幅に下回った。
⑤経費回収率
　使用料で回収すべき経費を使用料で賄えていない状況である。適正な料金水準を保っていく必要がある。
⑥汚水処理原価
　有収水量１㎥あたりの汚水処理費用が減少し、類似団体の平均値より下回った。
⑦施設利用率
　利用率は施設の対応可能な処理能力に対する一日平均処理水量の割合が類似団体の平均値を上回り、施設の利用状況や規模は適正である。
⑧水洗化率
　水洗便所を設置して汚水処理している人口の割合が類似団体の平均値を上回っており、比率も年々上がってきている。100％に近づけるよう水洗化率の向上の取組が必要である。
</t>
    <rPh sb="1" eb="3">
      <t>レイワ</t>
    </rPh>
    <rPh sb="4" eb="5">
      <t>ネン</t>
    </rPh>
    <rPh sb="5" eb="6">
      <t>ド</t>
    </rPh>
    <rPh sb="8" eb="10">
      <t>チホウ</t>
    </rPh>
    <rPh sb="10" eb="14">
      <t>コウエイキギョウ</t>
    </rPh>
    <rPh sb="14" eb="15">
      <t>ホウ</t>
    </rPh>
    <rPh sb="16" eb="18">
      <t>テキヨウ</t>
    </rPh>
    <rPh sb="20" eb="24">
      <t>コウエイキギョウ</t>
    </rPh>
    <rPh sb="24" eb="26">
      <t>カイケイ</t>
    </rPh>
    <rPh sb="27" eb="29">
      <t>イコウ</t>
    </rPh>
    <rPh sb="37" eb="40">
      <t>ゼンネンド</t>
    </rPh>
    <rPh sb="40" eb="42">
      <t>ヒカク</t>
    </rPh>
    <rPh sb="76" eb="78">
      <t>ケイジョウ</t>
    </rPh>
    <rPh sb="82" eb="84">
      <t>ケイジョウ</t>
    </rPh>
    <rPh sb="87" eb="88">
      <t>マカナ</t>
    </rPh>
    <rPh sb="126" eb="130">
      <t>リュウドウヒリツ</t>
    </rPh>
    <rPh sb="132" eb="134">
      <t>タガク</t>
    </rPh>
    <rPh sb="135" eb="138">
      <t>キギョウサイ</t>
    </rPh>
    <rPh sb="138" eb="140">
      <t>ショウカン</t>
    </rPh>
    <rPh sb="141" eb="142">
      <t>トモナ</t>
    </rPh>
    <rPh sb="144" eb="148">
      <t>ルイジダンタイ</t>
    </rPh>
    <rPh sb="149" eb="151">
      <t>ヘイキン</t>
    </rPh>
    <rPh sb="152" eb="154">
      <t>シタマワ</t>
    </rPh>
    <phoneticPr fontId="4"/>
  </si>
  <si>
    <t xml:space="preserve">　一層の経営健全化が求められることから、水洗化率の向上により、有収水量の増加と使用料収入を確保するとともに、使用料収入が適正な水準より低いことから、収入が不足しているため、適正な使用料水準に設定するよう努める必要がある。
  維持管理の効率化（施設の統廃合、事業委託等による維持管理費の削減）を検討し、経営基盤の強化を図り、持続可能な事業経営を行う必要がある。
  また、経営の透明性を向上させ、事業の安定的かつ持続的な運営を目指す。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</si>
</sst>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0.99</c:v>
                </c:pt>
              </c:numCache>
            </c:numRef>
          </c:val>
          <c:extLst>
            <c:ext xmlns:c16="http://schemas.microsoft.com/office/drawing/2014/chart" uri="{C3380CC4-5D6E-409C-BE32-E72D297353CC}">
              <c16:uniqueId val="{00000000-C3DC-45C7-98BF-E4CA6BF9A11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0.32</c:v>
                </c:pt>
              </c:numCache>
            </c:numRef>
          </c:val>
          <c:smooth val="0"/>
          <c:extLst>
            <c:ext xmlns:c16="http://schemas.microsoft.com/office/drawing/2014/chart" uri="{C3380CC4-5D6E-409C-BE32-E72D297353CC}">
              <c16:uniqueId val="{00000001-C3DC-45C7-98BF-E4CA6BF9A11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71.41</c:v>
                </c:pt>
              </c:numCache>
            </c:numRef>
          </c:val>
          <c:extLst>
            <c:ext xmlns:c16="http://schemas.microsoft.com/office/drawing/2014/chart" uri="{C3380CC4-5D6E-409C-BE32-E72D297353CC}">
              <c16:uniqueId val="{00000000-8758-48C3-8BE9-732BD31EEA4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49.47</c:v>
                </c:pt>
              </c:numCache>
            </c:numRef>
          </c:val>
          <c:smooth val="0"/>
          <c:extLst>
            <c:ext xmlns:c16="http://schemas.microsoft.com/office/drawing/2014/chart" uri="{C3380CC4-5D6E-409C-BE32-E72D297353CC}">
              <c16:uniqueId val="{00000001-8758-48C3-8BE9-732BD31EEA4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89.05</c:v>
                </c:pt>
              </c:numCache>
            </c:numRef>
          </c:val>
          <c:extLst>
            <c:ext xmlns:c16="http://schemas.microsoft.com/office/drawing/2014/chart" uri="{C3380CC4-5D6E-409C-BE32-E72D297353CC}">
              <c16:uniqueId val="{00000000-6A32-4FBF-9363-CE89BE60396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82.06</c:v>
                </c:pt>
              </c:numCache>
            </c:numRef>
          </c:val>
          <c:smooth val="0"/>
          <c:extLst>
            <c:ext xmlns:c16="http://schemas.microsoft.com/office/drawing/2014/chart" uri="{C3380CC4-5D6E-409C-BE32-E72D297353CC}">
              <c16:uniqueId val="{00000001-6A32-4FBF-9363-CE89BE60396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118.81</c:v>
                </c:pt>
              </c:numCache>
            </c:numRef>
          </c:val>
          <c:extLst>
            <c:ext xmlns:c16="http://schemas.microsoft.com/office/drawing/2014/chart" uri="{C3380CC4-5D6E-409C-BE32-E72D297353CC}">
              <c16:uniqueId val="{00000000-8717-4D7E-8CA5-942A58B8C7A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107.81</c:v>
                </c:pt>
              </c:numCache>
            </c:numRef>
          </c:val>
          <c:smooth val="0"/>
          <c:extLst>
            <c:ext xmlns:c16="http://schemas.microsoft.com/office/drawing/2014/chart" uri="{C3380CC4-5D6E-409C-BE32-E72D297353CC}">
              <c16:uniqueId val="{00000001-8717-4D7E-8CA5-942A58B8C7A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43.36</c:v>
                </c:pt>
              </c:numCache>
            </c:numRef>
          </c:val>
          <c:extLst>
            <c:ext xmlns:c16="http://schemas.microsoft.com/office/drawing/2014/chart" uri="{C3380CC4-5D6E-409C-BE32-E72D297353CC}">
              <c16:uniqueId val="{00000000-E277-4FFF-9DF3-3220EC580BF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19.93</c:v>
                </c:pt>
              </c:numCache>
            </c:numRef>
          </c:val>
          <c:smooth val="0"/>
          <c:extLst>
            <c:ext xmlns:c16="http://schemas.microsoft.com/office/drawing/2014/chart" uri="{C3380CC4-5D6E-409C-BE32-E72D297353CC}">
              <c16:uniqueId val="{00000001-E277-4FFF-9DF3-3220EC580BF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4CB-48E6-9198-B243EE5DC97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54CB-48E6-9198-B243EE5DC97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59E-4DC5-ACD0-BDC30C86035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18.2</c:v>
                </c:pt>
              </c:numCache>
            </c:numRef>
          </c:val>
          <c:smooth val="0"/>
          <c:extLst>
            <c:ext xmlns:c16="http://schemas.microsoft.com/office/drawing/2014/chart" uri="{C3380CC4-5D6E-409C-BE32-E72D297353CC}">
              <c16:uniqueId val="{00000001-F59E-4DC5-ACD0-BDC30C86035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23.04</c:v>
                </c:pt>
              </c:numCache>
            </c:numRef>
          </c:val>
          <c:extLst>
            <c:ext xmlns:c16="http://schemas.microsoft.com/office/drawing/2014/chart" uri="{C3380CC4-5D6E-409C-BE32-E72D297353CC}">
              <c16:uniqueId val="{00000000-F7E6-4A5C-916A-719F5414DD0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48.56</c:v>
                </c:pt>
              </c:numCache>
            </c:numRef>
          </c:val>
          <c:smooth val="0"/>
          <c:extLst>
            <c:ext xmlns:c16="http://schemas.microsoft.com/office/drawing/2014/chart" uri="{C3380CC4-5D6E-409C-BE32-E72D297353CC}">
              <c16:uniqueId val="{00000001-F7E6-4A5C-916A-719F5414DD0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0.86</c:v>
                </c:pt>
              </c:numCache>
            </c:numRef>
          </c:val>
          <c:extLst>
            <c:ext xmlns:c16="http://schemas.microsoft.com/office/drawing/2014/chart" uri="{C3380CC4-5D6E-409C-BE32-E72D297353CC}">
              <c16:uniqueId val="{00000000-328E-47CF-A5A1-02A6B908F53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1245.0999999999999</c:v>
                </c:pt>
              </c:numCache>
            </c:numRef>
          </c:val>
          <c:smooth val="0"/>
          <c:extLst>
            <c:ext xmlns:c16="http://schemas.microsoft.com/office/drawing/2014/chart" uri="{C3380CC4-5D6E-409C-BE32-E72D297353CC}">
              <c16:uniqueId val="{00000001-328E-47CF-A5A1-02A6B908F53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95</c:v>
                </c:pt>
              </c:numCache>
            </c:numRef>
          </c:val>
          <c:extLst>
            <c:ext xmlns:c16="http://schemas.microsoft.com/office/drawing/2014/chart" uri="{C3380CC4-5D6E-409C-BE32-E72D297353CC}">
              <c16:uniqueId val="{00000000-8CA1-4F8B-B31C-887FD3850C7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79.77</c:v>
                </c:pt>
              </c:numCache>
            </c:numRef>
          </c:val>
          <c:smooth val="0"/>
          <c:extLst>
            <c:ext xmlns:c16="http://schemas.microsoft.com/office/drawing/2014/chart" uri="{C3380CC4-5D6E-409C-BE32-E72D297353CC}">
              <c16:uniqueId val="{00000001-8CA1-4F8B-B31C-887FD3850C7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165.69</c:v>
                </c:pt>
              </c:numCache>
            </c:numRef>
          </c:val>
          <c:extLst>
            <c:ext xmlns:c16="http://schemas.microsoft.com/office/drawing/2014/chart" uri="{C3380CC4-5D6E-409C-BE32-E72D297353CC}">
              <c16:uniqueId val="{00000000-9F8F-40A5-B866-A7DC0EB6D37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214.56</c:v>
                </c:pt>
              </c:numCache>
            </c:numRef>
          </c:val>
          <c:smooth val="0"/>
          <c:extLst>
            <c:ext xmlns:c16="http://schemas.microsoft.com/office/drawing/2014/chart" uri="{C3380CC4-5D6E-409C-BE32-E72D297353CC}">
              <c16:uniqueId val="{00000001-9F8F-40A5-B866-A7DC0EB6D37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雲南市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37102</v>
      </c>
      <c r="AM8" s="51"/>
      <c r="AN8" s="51"/>
      <c r="AO8" s="51"/>
      <c r="AP8" s="51"/>
      <c r="AQ8" s="51"/>
      <c r="AR8" s="51"/>
      <c r="AS8" s="51"/>
      <c r="AT8" s="46">
        <f>データ!T6</f>
        <v>553.17999999999995</v>
      </c>
      <c r="AU8" s="46"/>
      <c r="AV8" s="46"/>
      <c r="AW8" s="46"/>
      <c r="AX8" s="46"/>
      <c r="AY8" s="46"/>
      <c r="AZ8" s="46"/>
      <c r="BA8" s="46"/>
      <c r="BB8" s="46">
        <f>データ!U6</f>
        <v>67.069999999999993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51.24</v>
      </c>
      <c r="J10" s="46"/>
      <c r="K10" s="46"/>
      <c r="L10" s="46"/>
      <c r="M10" s="46"/>
      <c r="N10" s="46"/>
      <c r="O10" s="46"/>
      <c r="P10" s="46">
        <f>データ!P6</f>
        <v>24.17</v>
      </c>
      <c r="Q10" s="46"/>
      <c r="R10" s="46"/>
      <c r="S10" s="46"/>
      <c r="T10" s="46"/>
      <c r="U10" s="46"/>
      <c r="V10" s="46"/>
      <c r="W10" s="46">
        <f>データ!Q6</f>
        <v>98.48</v>
      </c>
      <c r="X10" s="46"/>
      <c r="Y10" s="46"/>
      <c r="Z10" s="46"/>
      <c r="AA10" s="46"/>
      <c r="AB10" s="46"/>
      <c r="AC10" s="46"/>
      <c r="AD10" s="51">
        <f>データ!R6</f>
        <v>2728</v>
      </c>
      <c r="AE10" s="51"/>
      <c r="AF10" s="51"/>
      <c r="AG10" s="51"/>
      <c r="AH10" s="51"/>
      <c r="AI10" s="51"/>
      <c r="AJ10" s="51"/>
      <c r="AK10" s="2"/>
      <c r="AL10" s="51">
        <f>データ!V6</f>
        <v>8908</v>
      </c>
      <c r="AM10" s="51"/>
      <c r="AN10" s="51"/>
      <c r="AO10" s="51"/>
      <c r="AP10" s="51"/>
      <c r="AQ10" s="51"/>
      <c r="AR10" s="51"/>
      <c r="AS10" s="51"/>
      <c r="AT10" s="46">
        <f>データ!W6</f>
        <v>5.2</v>
      </c>
      <c r="AU10" s="46"/>
      <c r="AV10" s="46"/>
      <c r="AW10" s="46"/>
      <c r="AX10" s="46"/>
      <c r="AY10" s="46"/>
      <c r="AZ10" s="46"/>
      <c r="BA10" s="46"/>
      <c r="BB10" s="46">
        <f>データ!X6</f>
        <v>1713.08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1QxoIfTmSSSp3ULcOKb2dNHjgWbNuZdGfewEinQZfeMCYQJ6NpQGZPH3mxp/51sDZjIdA8GRWBEmPSug/qiWBA==" saltValue="2R3st9be0gsqd2f1n1Pyn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322091</v>
      </c>
      <c r="D6" s="33">
        <f t="shared" si="3"/>
        <v>46</v>
      </c>
      <c r="E6" s="33">
        <f t="shared" si="3"/>
        <v>17</v>
      </c>
      <c r="F6" s="33">
        <f t="shared" si="3"/>
        <v>1</v>
      </c>
      <c r="G6" s="33">
        <f t="shared" si="3"/>
        <v>0</v>
      </c>
      <c r="H6" s="33" t="str">
        <f t="shared" si="3"/>
        <v>島根県　雲南市</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51.24</v>
      </c>
      <c r="P6" s="34">
        <f t="shared" si="3"/>
        <v>24.17</v>
      </c>
      <c r="Q6" s="34">
        <f t="shared" si="3"/>
        <v>98.48</v>
      </c>
      <c r="R6" s="34">
        <f t="shared" si="3"/>
        <v>2728</v>
      </c>
      <c r="S6" s="34">
        <f t="shared" si="3"/>
        <v>37102</v>
      </c>
      <c r="T6" s="34">
        <f t="shared" si="3"/>
        <v>553.17999999999995</v>
      </c>
      <c r="U6" s="34">
        <f t="shared" si="3"/>
        <v>67.069999999999993</v>
      </c>
      <c r="V6" s="34">
        <f t="shared" si="3"/>
        <v>8908</v>
      </c>
      <c r="W6" s="34">
        <f t="shared" si="3"/>
        <v>5.2</v>
      </c>
      <c r="X6" s="34">
        <f t="shared" si="3"/>
        <v>1713.08</v>
      </c>
      <c r="Y6" s="35" t="str">
        <f>IF(Y7="",NA(),Y7)</f>
        <v>-</v>
      </c>
      <c r="Z6" s="35" t="str">
        <f t="shared" ref="Z6:AH6" si="4">IF(Z7="",NA(),Z7)</f>
        <v>-</v>
      </c>
      <c r="AA6" s="35" t="str">
        <f t="shared" si="4"/>
        <v>-</v>
      </c>
      <c r="AB6" s="35" t="str">
        <f t="shared" si="4"/>
        <v>-</v>
      </c>
      <c r="AC6" s="35">
        <f t="shared" si="4"/>
        <v>118.81</v>
      </c>
      <c r="AD6" s="35" t="str">
        <f t="shared" si="4"/>
        <v>-</v>
      </c>
      <c r="AE6" s="35" t="str">
        <f t="shared" si="4"/>
        <v>-</v>
      </c>
      <c r="AF6" s="35" t="str">
        <f t="shared" si="4"/>
        <v>-</v>
      </c>
      <c r="AG6" s="35" t="str">
        <f t="shared" si="4"/>
        <v>-</v>
      </c>
      <c r="AH6" s="35">
        <f t="shared" si="4"/>
        <v>107.81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18.2</v>
      </c>
      <c r="AT6" s="34" t="str">
        <f>IF(AT7="","",IF(AT7="-","【-】","【"&amp;SUBSTITUTE(TEXT(AT7,"#,##0.00"),"-","△")&amp;"】"))</f>
        <v>【3.64】</v>
      </c>
      <c r="AU6" s="35" t="str">
        <f>IF(AU7="",NA(),AU7)</f>
        <v>-</v>
      </c>
      <c r="AV6" s="35" t="str">
        <f t="shared" ref="AV6:BD6" si="6">IF(AV7="",NA(),AV7)</f>
        <v>-</v>
      </c>
      <c r="AW6" s="35" t="str">
        <f t="shared" si="6"/>
        <v>-</v>
      </c>
      <c r="AX6" s="35" t="str">
        <f t="shared" si="6"/>
        <v>-</v>
      </c>
      <c r="AY6" s="35">
        <f t="shared" si="6"/>
        <v>23.04</v>
      </c>
      <c r="AZ6" s="35" t="str">
        <f t="shared" si="6"/>
        <v>-</v>
      </c>
      <c r="BA6" s="35" t="str">
        <f t="shared" si="6"/>
        <v>-</v>
      </c>
      <c r="BB6" s="35" t="str">
        <f t="shared" si="6"/>
        <v>-</v>
      </c>
      <c r="BC6" s="35" t="str">
        <f t="shared" si="6"/>
        <v>-</v>
      </c>
      <c r="BD6" s="35">
        <f t="shared" si="6"/>
        <v>48.56</v>
      </c>
      <c r="BE6" s="34" t="str">
        <f>IF(BE7="","",IF(BE7="-","【-】","【"&amp;SUBSTITUTE(TEXT(BE7,"#,##0.00"),"-","△")&amp;"】"))</f>
        <v>【67.52】</v>
      </c>
      <c r="BF6" s="35" t="str">
        <f>IF(BF7="",NA(),BF7)</f>
        <v>-</v>
      </c>
      <c r="BG6" s="35" t="str">
        <f t="shared" ref="BG6:BO6" si="7">IF(BG7="",NA(),BG7)</f>
        <v>-</v>
      </c>
      <c r="BH6" s="35" t="str">
        <f t="shared" si="7"/>
        <v>-</v>
      </c>
      <c r="BI6" s="35" t="str">
        <f t="shared" si="7"/>
        <v>-</v>
      </c>
      <c r="BJ6" s="35">
        <f t="shared" si="7"/>
        <v>0.86</v>
      </c>
      <c r="BK6" s="35" t="str">
        <f t="shared" si="7"/>
        <v>-</v>
      </c>
      <c r="BL6" s="35" t="str">
        <f t="shared" si="7"/>
        <v>-</v>
      </c>
      <c r="BM6" s="35" t="str">
        <f t="shared" si="7"/>
        <v>-</v>
      </c>
      <c r="BN6" s="35" t="str">
        <f t="shared" si="7"/>
        <v>-</v>
      </c>
      <c r="BO6" s="35">
        <f t="shared" si="7"/>
        <v>1245.0999999999999</v>
      </c>
      <c r="BP6" s="34" t="str">
        <f>IF(BP7="","",IF(BP7="-","【-】","【"&amp;SUBSTITUTE(TEXT(BP7,"#,##0.00"),"-","△")&amp;"】"))</f>
        <v>【705.21】</v>
      </c>
      <c r="BQ6" s="35" t="str">
        <f>IF(BQ7="",NA(),BQ7)</f>
        <v>-</v>
      </c>
      <c r="BR6" s="35" t="str">
        <f t="shared" ref="BR6:BZ6" si="8">IF(BR7="",NA(),BR7)</f>
        <v>-</v>
      </c>
      <c r="BS6" s="35" t="str">
        <f t="shared" si="8"/>
        <v>-</v>
      </c>
      <c r="BT6" s="35" t="str">
        <f t="shared" si="8"/>
        <v>-</v>
      </c>
      <c r="BU6" s="35">
        <f t="shared" si="8"/>
        <v>95</v>
      </c>
      <c r="BV6" s="35" t="str">
        <f t="shared" si="8"/>
        <v>-</v>
      </c>
      <c r="BW6" s="35" t="str">
        <f t="shared" si="8"/>
        <v>-</v>
      </c>
      <c r="BX6" s="35" t="str">
        <f t="shared" si="8"/>
        <v>-</v>
      </c>
      <c r="BY6" s="35" t="str">
        <f t="shared" si="8"/>
        <v>-</v>
      </c>
      <c r="BZ6" s="35">
        <f t="shared" si="8"/>
        <v>79.77</v>
      </c>
      <c r="CA6" s="34" t="str">
        <f>IF(CA7="","",IF(CA7="-","【-】","【"&amp;SUBSTITUTE(TEXT(CA7,"#,##0.00"),"-","△")&amp;"】"))</f>
        <v>【98.96】</v>
      </c>
      <c r="CB6" s="35" t="str">
        <f>IF(CB7="",NA(),CB7)</f>
        <v>-</v>
      </c>
      <c r="CC6" s="35" t="str">
        <f t="shared" ref="CC6:CK6" si="9">IF(CC7="",NA(),CC7)</f>
        <v>-</v>
      </c>
      <c r="CD6" s="35" t="str">
        <f t="shared" si="9"/>
        <v>-</v>
      </c>
      <c r="CE6" s="35" t="str">
        <f t="shared" si="9"/>
        <v>-</v>
      </c>
      <c r="CF6" s="35">
        <f t="shared" si="9"/>
        <v>165.69</v>
      </c>
      <c r="CG6" s="35" t="str">
        <f t="shared" si="9"/>
        <v>-</v>
      </c>
      <c r="CH6" s="35" t="str">
        <f t="shared" si="9"/>
        <v>-</v>
      </c>
      <c r="CI6" s="35" t="str">
        <f t="shared" si="9"/>
        <v>-</v>
      </c>
      <c r="CJ6" s="35" t="str">
        <f t="shared" si="9"/>
        <v>-</v>
      </c>
      <c r="CK6" s="35">
        <f t="shared" si="9"/>
        <v>214.56</v>
      </c>
      <c r="CL6" s="34" t="str">
        <f>IF(CL7="","",IF(CL7="-","【-】","【"&amp;SUBSTITUTE(TEXT(CL7,"#,##0.00"),"-","△")&amp;"】"))</f>
        <v>【134.52】</v>
      </c>
      <c r="CM6" s="35" t="str">
        <f>IF(CM7="",NA(),CM7)</f>
        <v>-</v>
      </c>
      <c r="CN6" s="35" t="str">
        <f t="shared" ref="CN6:CV6" si="10">IF(CN7="",NA(),CN7)</f>
        <v>-</v>
      </c>
      <c r="CO6" s="35" t="str">
        <f t="shared" si="10"/>
        <v>-</v>
      </c>
      <c r="CP6" s="35" t="str">
        <f t="shared" si="10"/>
        <v>-</v>
      </c>
      <c r="CQ6" s="35">
        <f t="shared" si="10"/>
        <v>71.41</v>
      </c>
      <c r="CR6" s="35" t="str">
        <f t="shared" si="10"/>
        <v>-</v>
      </c>
      <c r="CS6" s="35" t="str">
        <f t="shared" si="10"/>
        <v>-</v>
      </c>
      <c r="CT6" s="35" t="str">
        <f t="shared" si="10"/>
        <v>-</v>
      </c>
      <c r="CU6" s="35" t="str">
        <f t="shared" si="10"/>
        <v>-</v>
      </c>
      <c r="CV6" s="35">
        <f t="shared" si="10"/>
        <v>49.47</v>
      </c>
      <c r="CW6" s="34" t="str">
        <f>IF(CW7="","",IF(CW7="-","【-】","【"&amp;SUBSTITUTE(TEXT(CW7,"#,##0.00"),"-","△")&amp;"】"))</f>
        <v>【59.57】</v>
      </c>
      <c r="CX6" s="35" t="str">
        <f>IF(CX7="",NA(),CX7)</f>
        <v>-</v>
      </c>
      <c r="CY6" s="35" t="str">
        <f t="shared" ref="CY6:DG6" si="11">IF(CY7="",NA(),CY7)</f>
        <v>-</v>
      </c>
      <c r="CZ6" s="35" t="str">
        <f t="shared" si="11"/>
        <v>-</v>
      </c>
      <c r="DA6" s="35" t="str">
        <f t="shared" si="11"/>
        <v>-</v>
      </c>
      <c r="DB6" s="35">
        <f t="shared" si="11"/>
        <v>89.05</v>
      </c>
      <c r="DC6" s="35" t="str">
        <f t="shared" si="11"/>
        <v>-</v>
      </c>
      <c r="DD6" s="35" t="str">
        <f t="shared" si="11"/>
        <v>-</v>
      </c>
      <c r="DE6" s="35" t="str">
        <f t="shared" si="11"/>
        <v>-</v>
      </c>
      <c r="DF6" s="35" t="str">
        <f t="shared" si="11"/>
        <v>-</v>
      </c>
      <c r="DG6" s="35">
        <f t="shared" si="11"/>
        <v>82.06</v>
      </c>
      <c r="DH6" s="34" t="str">
        <f>IF(DH7="","",IF(DH7="-","【-】","【"&amp;SUBSTITUTE(TEXT(DH7,"#,##0.00"),"-","△")&amp;"】"))</f>
        <v>【95.57】</v>
      </c>
      <c r="DI6" s="35" t="str">
        <f>IF(DI7="",NA(),DI7)</f>
        <v>-</v>
      </c>
      <c r="DJ6" s="35" t="str">
        <f t="shared" ref="DJ6:DR6" si="12">IF(DJ7="",NA(),DJ7)</f>
        <v>-</v>
      </c>
      <c r="DK6" s="35" t="str">
        <f t="shared" si="12"/>
        <v>-</v>
      </c>
      <c r="DL6" s="35" t="str">
        <f t="shared" si="12"/>
        <v>-</v>
      </c>
      <c r="DM6" s="35">
        <f t="shared" si="12"/>
        <v>43.36</v>
      </c>
      <c r="DN6" s="35" t="str">
        <f t="shared" si="12"/>
        <v>-</v>
      </c>
      <c r="DO6" s="35" t="str">
        <f t="shared" si="12"/>
        <v>-</v>
      </c>
      <c r="DP6" s="35" t="str">
        <f t="shared" si="12"/>
        <v>-</v>
      </c>
      <c r="DQ6" s="35" t="str">
        <f t="shared" si="12"/>
        <v>-</v>
      </c>
      <c r="DR6" s="35">
        <f t="shared" si="12"/>
        <v>19.93</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5">
        <f t="shared" si="14"/>
        <v>0.99</v>
      </c>
      <c r="EJ6" s="35" t="str">
        <f t="shared" si="14"/>
        <v>-</v>
      </c>
      <c r="EK6" s="35" t="str">
        <f t="shared" si="14"/>
        <v>-</v>
      </c>
      <c r="EL6" s="35" t="str">
        <f t="shared" si="14"/>
        <v>-</v>
      </c>
      <c r="EM6" s="35" t="str">
        <f t="shared" si="14"/>
        <v>-</v>
      </c>
      <c r="EN6" s="35">
        <f t="shared" si="14"/>
        <v>0.32</v>
      </c>
      <c r="EO6" s="34" t="str">
        <f>IF(EO7="","",IF(EO7="-","【-】","【"&amp;SUBSTITUTE(TEXT(EO7,"#,##0.00"),"-","△")&amp;"】"))</f>
        <v>【0.30】</v>
      </c>
    </row>
    <row r="7" spans="1:148" s="36" customFormat="1" x14ac:dyDescent="0.15">
      <c r="A7" s="28"/>
      <c r="B7" s="37">
        <v>2020</v>
      </c>
      <c r="C7" s="37">
        <v>322091</v>
      </c>
      <c r="D7" s="37">
        <v>46</v>
      </c>
      <c r="E7" s="37">
        <v>17</v>
      </c>
      <c r="F7" s="37">
        <v>1</v>
      </c>
      <c r="G7" s="37">
        <v>0</v>
      </c>
      <c r="H7" s="37" t="s">
        <v>96</v>
      </c>
      <c r="I7" s="37" t="s">
        <v>97</v>
      </c>
      <c r="J7" s="37" t="s">
        <v>98</v>
      </c>
      <c r="K7" s="37" t="s">
        <v>99</v>
      </c>
      <c r="L7" s="37" t="s">
        <v>100</v>
      </c>
      <c r="M7" s="37" t="s">
        <v>101</v>
      </c>
      <c r="N7" s="38" t="s">
        <v>102</v>
      </c>
      <c r="O7" s="38">
        <v>51.24</v>
      </c>
      <c r="P7" s="38">
        <v>24.17</v>
      </c>
      <c r="Q7" s="38">
        <v>98.48</v>
      </c>
      <c r="R7" s="38">
        <v>2728</v>
      </c>
      <c r="S7" s="38">
        <v>37102</v>
      </c>
      <c r="T7" s="38">
        <v>553.17999999999995</v>
      </c>
      <c r="U7" s="38">
        <v>67.069999999999993</v>
      </c>
      <c r="V7" s="38">
        <v>8908</v>
      </c>
      <c r="W7" s="38">
        <v>5.2</v>
      </c>
      <c r="X7" s="38">
        <v>1713.08</v>
      </c>
      <c r="Y7" s="38" t="s">
        <v>102</v>
      </c>
      <c r="Z7" s="38" t="s">
        <v>102</v>
      </c>
      <c r="AA7" s="38" t="s">
        <v>102</v>
      </c>
      <c r="AB7" s="38" t="s">
        <v>102</v>
      </c>
      <c r="AC7" s="38">
        <v>118.81</v>
      </c>
      <c r="AD7" s="38" t="s">
        <v>102</v>
      </c>
      <c r="AE7" s="38" t="s">
        <v>102</v>
      </c>
      <c r="AF7" s="38" t="s">
        <v>102</v>
      </c>
      <c r="AG7" s="38" t="s">
        <v>102</v>
      </c>
      <c r="AH7" s="38">
        <v>107.81</v>
      </c>
      <c r="AI7" s="38">
        <v>106.67</v>
      </c>
      <c r="AJ7" s="38" t="s">
        <v>102</v>
      </c>
      <c r="AK7" s="38" t="s">
        <v>102</v>
      </c>
      <c r="AL7" s="38" t="s">
        <v>102</v>
      </c>
      <c r="AM7" s="38" t="s">
        <v>102</v>
      </c>
      <c r="AN7" s="38">
        <v>0</v>
      </c>
      <c r="AO7" s="38" t="s">
        <v>102</v>
      </c>
      <c r="AP7" s="38" t="s">
        <v>102</v>
      </c>
      <c r="AQ7" s="38" t="s">
        <v>102</v>
      </c>
      <c r="AR7" s="38" t="s">
        <v>102</v>
      </c>
      <c r="AS7" s="38">
        <v>18.2</v>
      </c>
      <c r="AT7" s="38">
        <v>3.64</v>
      </c>
      <c r="AU7" s="38" t="s">
        <v>102</v>
      </c>
      <c r="AV7" s="38" t="s">
        <v>102</v>
      </c>
      <c r="AW7" s="38" t="s">
        <v>102</v>
      </c>
      <c r="AX7" s="38" t="s">
        <v>102</v>
      </c>
      <c r="AY7" s="38">
        <v>23.04</v>
      </c>
      <c r="AZ7" s="38" t="s">
        <v>102</v>
      </c>
      <c r="BA7" s="38" t="s">
        <v>102</v>
      </c>
      <c r="BB7" s="38" t="s">
        <v>102</v>
      </c>
      <c r="BC7" s="38" t="s">
        <v>102</v>
      </c>
      <c r="BD7" s="38">
        <v>48.56</v>
      </c>
      <c r="BE7" s="38">
        <v>67.52</v>
      </c>
      <c r="BF7" s="38" t="s">
        <v>102</v>
      </c>
      <c r="BG7" s="38" t="s">
        <v>102</v>
      </c>
      <c r="BH7" s="38" t="s">
        <v>102</v>
      </c>
      <c r="BI7" s="38" t="s">
        <v>102</v>
      </c>
      <c r="BJ7" s="38">
        <v>0.86</v>
      </c>
      <c r="BK7" s="38" t="s">
        <v>102</v>
      </c>
      <c r="BL7" s="38" t="s">
        <v>102</v>
      </c>
      <c r="BM7" s="38" t="s">
        <v>102</v>
      </c>
      <c r="BN7" s="38" t="s">
        <v>102</v>
      </c>
      <c r="BO7" s="38">
        <v>1245.0999999999999</v>
      </c>
      <c r="BP7" s="38">
        <v>705.21</v>
      </c>
      <c r="BQ7" s="38" t="s">
        <v>102</v>
      </c>
      <c r="BR7" s="38" t="s">
        <v>102</v>
      </c>
      <c r="BS7" s="38" t="s">
        <v>102</v>
      </c>
      <c r="BT7" s="38" t="s">
        <v>102</v>
      </c>
      <c r="BU7" s="38">
        <v>95</v>
      </c>
      <c r="BV7" s="38" t="s">
        <v>102</v>
      </c>
      <c r="BW7" s="38" t="s">
        <v>102</v>
      </c>
      <c r="BX7" s="38" t="s">
        <v>102</v>
      </c>
      <c r="BY7" s="38" t="s">
        <v>102</v>
      </c>
      <c r="BZ7" s="38">
        <v>79.77</v>
      </c>
      <c r="CA7" s="38">
        <v>98.96</v>
      </c>
      <c r="CB7" s="38" t="s">
        <v>102</v>
      </c>
      <c r="CC7" s="38" t="s">
        <v>102</v>
      </c>
      <c r="CD7" s="38" t="s">
        <v>102</v>
      </c>
      <c r="CE7" s="38" t="s">
        <v>102</v>
      </c>
      <c r="CF7" s="38">
        <v>165.69</v>
      </c>
      <c r="CG7" s="38" t="s">
        <v>102</v>
      </c>
      <c r="CH7" s="38" t="s">
        <v>102</v>
      </c>
      <c r="CI7" s="38" t="s">
        <v>102</v>
      </c>
      <c r="CJ7" s="38" t="s">
        <v>102</v>
      </c>
      <c r="CK7" s="38">
        <v>214.56</v>
      </c>
      <c r="CL7" s="38">
        <v>134.52000000000001</v>
      </c>
      <c r="CM7" s="38" t="s">
        <v>102</v>
      </c>
      <c r="CN7" s="38" t="s">
        <v>102</v>
      </c>
      <c r="CO7" s="38" t="s">
        <v>102</v>
      </c>
      <c r="CP7" s="38" t="s">
        <v>102</v>
      </c>
      <c r="CQ7" s="38">
        <v>71.41</v>
      </c>
      <c r="CR7" s="38" t="s">
        <v>102</v>
      </c>
      <c r="CS7" s="38" t="s">
        <v>102</v>
      </c>
      <c r="CT7" s="38" t="s">
        <v>102</v>
      </c>
      <c r="CU7" s="38" t="s">
        <v>102</v>
      </c>
      <c r="CV7" s="38">
        <v>49.47</v>
      </c>
      <c r="CW7" s="38">
        <v>59.57</v>
      </c>
      <c r="CX7" s="38" t="s">
        <v>102</v>
      </c>
      <c r="CY7" s="38" t="s">
        <v>102</v>
      </c>
      <c r="CZ7" s="38" t="s">
        <v>102</v>
      </c>
      <c r="DA7" s="38" t="s">
        <v>102</v>
      </c>
      <c r="DB7" s="38">
        <v>89.05</v>
      </c>
      <c r="DC7" s="38" t="s">
        <v>102</v>
      </c>
      <c r="DD7" s="38" t="s">
        <v>102</v>
      </c>
      <c r="DE7" s="38" t="s">
        <v>102</v>
      </c>
      <c r="DF7" s="38" t="s">
        <v>102</v>
      </c>
      <c r="DG7" s="38">
        <v>82.06</v>
      </c>
      <c r="DH7" s="38">
        <v>95.57</v>
      </c>
      <c r="DI7" s="38" t="s">
        <v>102</v>
      </c>
      <c r="DJ7" s="38" t="s">
        <v>102</v>
      </c>
      <c r="DK7" s="38" t="s">
        <v>102</v>
      </c>
      <c r="DL7" s="38" t="s">
        <v>102</v>
      </c>
      <c r="DM7" s="38">
        <v>43.36</v>
      </c>
      <c r="DN7" s="38" t="s">
        <v>102</v>
      </c>
      <c r="DO7" s="38" t="s">
        <v>102</v>
      </c>
      <c r="DP7" s="38" t="s">
        <v>102</v>
      </c>
      <c r="DQ7" s="38" t="s">
        <v>102</v>
      </c>
      <c r="DR7" s="38">
        <v>19.93</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0.99</v>
      </c>
      <c r="EJ7" s="38" t="s">
        <v>102</v>
      </c>
      <c r="EK7" s="38" t="s">
        <v>102</v>
      </c>
      <c r="EL7" s="38" t="s">
        <v>102</v>
      </c>
      <c r="EM7" s="38" t="s">
        <v>102</v>
      </c>
      <c r="EN7" s="38">
        <v>0.32</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雲南市</cp:lastModifiedBy>
  <cp:lastPrinted>2022-02-01T04:49:00Z</cp:lastPrinted>
  <dcterms:created xsi:type="dcterms:W3CDTF">2021-12-03T07:16:57Z</dcterms:created>
  <dcterms:modified xsi:type="dcterms:W3CDTF">2022-02-01T05:02:31Z</dcterms:modified>
  <cp:category/>
</cp:coreProperties>
</file>