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3年度\220203 経営比較分析表の分析\担当課回答\"/>
    </mc:Choice>
  </mc:AlternateContent>
  <workbookProtection workbookAlgorithmName="SHA-512" workbookHashValue="34tlrEVf/xTq7APoxJECYcPKStnPJ0r1iWLQj2BVZgulCavuiOxWPEDKdITVjn9jC8YmruEqF/SA6eRR369vrg==" workbookSaltValue="fbmlVktL8yfXgO1f9GaC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54" i="4" l="1"/>
  <c r="FL32" i="4"/>
  <c r="CS78" i="4"/>
  <c r="BX54" i="4"/>
  <c r="BX32" i="4"/>
  <c r="MN54" i="4"/>
  <c r="MN32" i="4"/>
  <c r="MH78" i="4"/>
  <c r="IZ32" i="4"/>
  <c r="HM78" i="4"/>
  <c r="FL54" i="4"/>
  <c r="C11" i="5"/>
  <c r="D11" i="5"/>
  <c r="E11" i="5"/>
  <c r="B11" i="5"/>
  <c r="DS54" i="4" l="1"/>
  <c r="AE32" i="4"/>
  <c r="KU54" i="4"/>
  <c r="KU32" i="4"/>
  <c r="KC78" i="4"/>
  <c r="HG54" i="4"/>
  <c r="HG32" i="4"/>
  <c r="FH78" i="4"/>
  <c r="DS32" i="4"/>
  <c r="AN78" i="4"/>
  <c r="AE54" i="4"/>
  <c r="GR32" i="4"/>
  <c r="EO78" i="4"/>
  <c r="DD54" i="4"/>
  <c r="U78" i="4"/>
  <c r="P54" i="4"/>
  <c r="KF54" i="4"/>
  <c r="KF32" i="4"/>
  <c r="JJ78" i="4"/>
  <c r="GR54" i="4"/>
  <c r="DD32" i="4"/>
  <c r="P32" i="4"/>
  <c r="LO78" i="4"/>
  <c r="EW32" i="4"/>
  <c r="IK54" i="4"/>
  <c r="IK32" i="4"/>
  <c r="GT78" i="4"/>
  <c r="EW54" i="4"/>
  <c r="BZ78" i="4"/>
  <c r="BI54" i="4"/>
  <c r="BI32" i="4"/>
  <c r="LY54" i="4"/>
  <c r="LY32" i="4"/>
  <c r="BG78" i="4"/>
  <c r="AT32" i="4"/>
  <c r="LJ54" i="4"/>
  <c r="KV78" i="4"/>
  <c r="HV54" i="4"/>
  <c r="GA78" i="4"/>
  <c r="EH54" i="4"/>
  <c r="EH32" i="4"/>
  <c r="AT54" i="4"/>
  <c r="LJ32" i="4"/>
  <c r="HV32" i="4"/>
</calcChain>
</file>

<file path=xl/sharedStrings.xml><?xml version="1.0" encoding="utf-8"?>
<sst xmlns="http://schemas.openxmlformats.org/spreadsheetml/2006/main" count="323" uniqueCount="193">
  <si>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</si>
  <si>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</si>
  <si>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</si>
  <si>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</si>
  <si>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</si>
  <si>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</si>
  <si>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</si>
  <si>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</si>
  <si>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</si>
  <si>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</si>
  <si>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</si>
  <si>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</si>
  <si>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</si>
  <si>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</si>
  <si>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</si>
  <si>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</si>
  <si>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</si>
  <si>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</si>
  <si>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</si>
  <si>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</si>
  <si>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</si>
  <si>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</si>
  <si>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</si>
  <si>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</si>
  <si>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</si>
  <si>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</si>
  <si>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</si>
  <si>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</si>
  <si>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</si>
  <si>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</si>
  <si>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</si>
  <si>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</si>
  <si>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</si>
  <si>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</si>
  <si>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</si>
  <si>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</si>
  <si>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</si>
  <si>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</si>
  <si>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</si>
  <si>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</si>
  <si>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</si>
  <si>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</si>
  <si>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</si>
  <si>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</si>
  <si>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</si>
  <si>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</si>
  <si>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</si>
  <si>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</si>
  <si>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</si>
  <si>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</si>
  <si>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</si>
  <si>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</si>
  <si>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</si>
  <si>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</si>
  <si>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</si>
  <si>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</si>
  <si>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</si>
  <si>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</si>
  <si>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</si>
  <si>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</si>
  <si>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</si>
  <si>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</si>
  <si>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</si>
  <si>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</si>
  <si>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</si>
  <si>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</si>
  <si>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</si>
  <si>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</si>
  <si>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</si>
  <si>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</si>
  <si>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</si>
  <si>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</si>
  <si>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</si>
  <si>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</si>
  <si>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</si>
  <si>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</si>
  <si>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</si>
  <si>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</si>
  <si>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</si>
  <si>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</si>
  <si>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</si>
  <si>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</si>
  <si>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</si>
  <si>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</si>
  <si>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</si>
  <si>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</si>
  <si>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</si>
  <si>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</si>
  <si>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</si>
  <si>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</si>
  <si>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</si>
  <si>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</si>
  <si>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</si>
  <si>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</si>
  <si>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</si>
  <si>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</si>
  <si>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</si>
  <si>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</si>
  <si>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</si>
  <si>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</si>
  <si>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</si>
  <si>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</si>
  <si>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</si>
  <si>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</si>
  <si>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</si>
  <si>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</si>
  <si>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</si>
  <si>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</si>
  <si>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</si>
  <si>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</si>
  <si>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</si>
  <si>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</si>
  <si>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</si>
  <si>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</si>
  <si>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</si>
  <si>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</si>
  <si>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</si>
  <si>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</si>
  <si>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</si>
  <si>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</si>
  <si>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</si>
  <si>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</si>
  <si>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</si>
  <si>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</si>
  <si>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</si>
  <si>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</si>
  <si>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</si>
  <si>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</si>
  <si>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</si>
  <si>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</si>
  <si>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</si>
  <si>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</si>
  <si>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</si>
  <si>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</si>
  <si>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</si>
  <si>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</si>
  <si>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</si>
  <si>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</si>
  <si>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</si>
  <si>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</si>
  <si>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</si>
  <si>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</si>
  <si>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</si>
  <si>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</si>
  <si>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</si>
  <si>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</si>
  <si>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</si>
  <si>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</si>
  <si>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</si>
  <si>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</si>
  <si>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</si>
  <si>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</si>
  <si>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</si>
  <si>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</si>
  <si>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</si>
  <si>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</si>
  <si>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t>
    <phoneticPr fontId="5"/>
  </si>
  <si>
    <t>当該値(N-4)</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</si>
  <si>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</si>
  <si>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</si>
  <si>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</si>
  <si>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</si>
  <si>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</si>
  <si>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</si>
  <si>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</si>
  <si>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</si>
  <si>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</si>
  <si>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</si>
  <si>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</si>
  <si>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</si>
  <si>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</si>
  <si>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</si>
  <si>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</si>
  <si>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</si>
  <si>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</si>
  <si>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</si>
  <si>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</si>
  <si>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</si>
  <si>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</si>
  <si>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</si>
  <si>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</si>
  <si>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</si>
  <si>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</si>
  <si>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</si>
  <si>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</si>
  <si>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</si>
  <si>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</si>
  <si>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</si>
  <si>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</si>
  <si>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24年度から5年連続で経常損益は黒字を達成していたが、平成29年度の新本館棟竣工による費用の増等により、経常損益は赤字に転じた。今後も減価償却費の負担増などから経常損益の黒字化は厳しいものと考える。そのため、平成30年度より剰余金計上から欠損金計上に転じ、今後も累積欠損金は増えていく傾向にあるが、今後はキャッシュフローを重視した経営に取組み、内部留保資金の維持に努めていく。
重視している内部留保資金は、経常損益は赤字の状況ではあるが毎期蓄積を図り、相応な企業体力は有していると考えている。企業債償還金の負担増による資金繰りの悪化が今後懸念されるが、それに耐え得る経営基盤の確立は行っている。</t>
    <rPh sb="0" eb="2">
      <t>ヘイセイ</t>
    </rPh>
    <rPh sb="4" eb="5">
      <t>ネン</t>
    </rPh>
    <rPh sb="5" eb="6">
      <t>ド</t>
    </rPh>
    <rPh sb="9" eb="10">
      <t>ネン</t>
    </rPh>
    <rPh sb="10" eb="12">
      <t>レンゾク</t>
    </rPh>
    <rPh sb="13" eb="15">
      <t>ケイジョウ</t>
    </rPh>
    <rPh sb="15" eb="17">
      <t>ソンエキ</t>
    </rPh>
    <rPh sb="18" eb="20">
      <t>クロジ</t>
    </rPh>
    <rPh sb="21" eb="23">
      <t>タッセイ</t>
    </rPh>
    <rPh sb="29" eb="31">
      <t>ヘイセイ</t>
    </rPh>
    <rPh sb="33" eb="34">
      <t>ネン</t>
    </rPh>
    <rPh sb="34" eb="35">
      <t>ド</t>
    </rPh>
    <rPh sb="36" eb="39">
      <t>シンホンカン</t>
    </rPh>
    <rPh sb="39" eb="40">
      <t>トウ</t>
    </rPh>
    <rPh sb="40" eb="42">
      <t>シュンコウ</t>
    </rPh>
    <rPh sb="45" eb="47">
      <t>ヒヨウ</t>
    </rPh>
    <rPh sb="48" eb="49">
      <t>ゾウ</t>
    </rPh>
    <rPh sb="49" eb="50">
      <t>トウ</t>
    </rPh>
    <rPh sb="54" eb="56">
      <t>ケイジョウ</t>
    </rPh>
    <rPh sb="56" eb="58">
      <t>ソンエキ</t>
    </rPh>
    <rPh sb="59" eb="61">
      <t>アカジ</t>
    </rPh>
    <rPh sb="62" eb="63">
      <t>テン</t>
    </rPh>
    <rPh sb="66" eb="68">
      <t>コンゴ</t>
    </rPh>
    <rPh sb="69" eb="73">
      <t>ゲンカショウキャク</t>
    </rPh>
    <rPh sb="73" eb="74">
      <t>ヒ</t>
    </rPh>
    <rPh sb="75" eb="77">
      <t>フタン</t>
    </rPh>
    <rPh sb="77" eb="78">
      <t>ゾウ</t>
    </rPh>
    <rPh sb="82" eb="84">
      <t>ケイジョウ</t>
    </rPh>
    <rPh sb="84" eb="86">
      <t>ソンエキ</t>
    </rPh>
    <rPh sb="87" eb="90">
      <t>クロジカ</t>
    </rPh>
    <rPh sb="91" eb="92">
      <t>キビ</t>
    </rPh>
    <rPh sb="97" eb="98">
      <t>カンガ</t>
    </rPh>
    <rPh sb="106" eb="108">
      <t>ヘイセイ</t>
    </rPh>
    <rPh sb="110" eb="111">
      <t>ネン</t>
    </rPh>
    <rPh sb="111" eb="112">
      <t>ド</t>
    </rPh>
    <rPh sb="114" eb="117">
      <t>ジョウヨキン</t>
    </rPh>
    <rPh sb="117" eb="119">
      <t>ケイジョウ</t>
    </rPh>
    <rPh sb="121" eb="124">
      <t>ケッソンキン</t>
    </rPh>
    <rPh sb="124" eb="126">
      <t>ケイジョウ</t>
    </rPh>
    <rPh sb="127" eb="128">
      <t>テン</t>
    </rPh>
    <rPh sb="130" eb="132">
      <t>コンゴ</t>
    </rPh>
    <rPh sb="133" eb="135">
      <t>ルイセキ</t>
    </rPh>
    <rPh sb="135" eb="138">
      <t>ケッソンキン</t>
    </rPh>
    <rPh sb="139" eb="140">
      <t>フ</t>
    </rPh>
    <rPh sb="144" eb="146">
      <t>ケイコウ</t>
    </rPh>
    <rPh sb="151" eb="153">
      <t>コンゴ</t>
    </rPh>
    <rPh sb="163" eb="165">
      <t>ジュウシ</t>
    </rPh>
    <rPh sb="167" eb="169">
      <t>ケイエイ</t>
    </rPh>
    <rPh sb="170" eb="171">
      <t>ト</t>
    </rPh>
    <rPh sb="171" eb="172">
      <t>ク</t>
    </rPh>
    <rPh sb="174" eb="176">
      <t>ナイブ</t>
    </rPh>
    <rPh sb="176" eb="178">
      <t>リュウホ</t>
    </rPh>
    <rPh sb="178" eb="180">
      <t>シキン</t>
    </rPh>
    <rPh sb="181" eb="183">
      <t>イジ</t>
    </rPh>
    <rPh sb="184" eb="185">
      <t>ツト</t>
    </rPh>
    <rPh sb="191" eb="193">
      <t>ジュウシ</t>
    </rPh>
    <rPh sb="197" eb="199">
      <t>ナイブ</t>
    </rPh>
    <rPh sb="199" eb="201">
      <t>リュウホ</t>
    </rPh>
    <rPh sb="201" eb="203">
      <t>シキン</t>
    </rPh>
    <rPh sb="205" eb="207">
      <t>ケイジョウ</t>
    </rPh>
    <rPh sb="207" eb="209">
      <t>ソンエキ</t>
    </rPh>
    <rPh sb="210" eb="212">
      <t>アカジ</t>
    </rPh>
    <rPh sb="213" eb="215">
      <t>ジョウキョウ</t>
    </rPh>
    <rPh sb="220" eb="222">
      <t>マイキ</t>
    </rPh>
    <rPh sb="222" eb="224">
      <t>チクセキ</t>
    </rPh>
    <rPh sb="225" eb="226">
      <t>ハカ</t>
    </rPh>
    <rPh sb="228" eb="230">
      <t>ソウオウ</t>
    </rPh>
    <rPh sb="231" eb="233">
      <t>キギョウ</t>
    </rPh>
    <rPh sb="233" eb="235">
      <t>タイリョク</t>
    </rPh>
    <rPh sb="236" eb="237">
      <t>ユウ</t>
    </rPh>
    <rPh sb="242" eb="243">
      <t>カンガ</t>
    </rPh>
    <rPh sb="248" eb="250">
      <t>キギョウ</t>
    </rPh>
    <rPh sb="250" eb="251">
      <t>サイ</t>
    </rPh>
    <rPh sb="251" eb="253">
      <t>ショウカン</t>
    </rPh>
    <rPh sb="253" eb="254">
      <t>キン</t>
    </rPh>
    <rPh sb="255" eb="258">
      <t>フタンゾウ</t>
    </rPh>
    <rPh sb="261" eb="263">
      <t>シキン</t>
    </rPh>
    <rPh sb="263" eb="264">
      <t>グ</t>
    </rPh>
    <rPh sb="266" eb="268">
      <t>アッカ</t>
    </rPh>
    <rPh sb="269" eb="271">
      <t>コンゴ</t>
    </rPh>
    <rPh sb="271" eb="273">
      <t>ケネン</t>
    </rPh>
    <rPh sb="281" eb="282">
      <t>タ</t>
    </rPh>
    <rPh sb="283" eb="284">
      <t>ウ</t>
    </rPh>
    <rPh sb="285" eb="287">
      <t>ケイエイ</t>
    </rPh>
    <rPh sb="287" eb="289">
      <t>キバン</t>
    </rPh>
    <rPh sb="290" eb="292">
      <t>カクリツ</t>
    </rPh>
    <rPh sb="293" eb="294">
      <t>オコナ</t>
    </rPh>
    <phoneticPr fontId="5"/>
  </si>
  <si>
    <t>雲南二次医療圏において1次・2次救急医療を担いながら、入院では急性期・回復期・慢性期の病床を備えたケアミックス病院として、地域住民へ安心安全な医療が提供できるよう充実を図っている。また、訪問看護や訪問診療などの在宅医療や、附属診療所の運営、無医地区への巡回診療も手掛け、地域包括ケアの中心的役割を担っている。平成30年3月竣工の新本館棟は、市内唯一の免震構造であることや、圏域唯一の感染症病床を有しており、有事の際には災害拠点病院、感染症指定医療機関としての機能を発揮し、安定した医療提供を担う役割を果たしている。特に令和2年度は、県の要請により新型コロナウイルス感染症患者の受入病床の確保や感染外来棟を活用した検査体制を確保するなど、その対応に注力した。</t>
    <rPh sb="0" eb="2">
      <t>ウンナン</t>
    </rPh>
    <rPh sb="2" eb="4">
      <t>ニジ</t>
    </rPh>
    <rPh sb="4" eb="6">
      <t>イリョウ</t>
    </rPh>
    <rPh sb="6" eb="7">
      <t>ケン</t>
    </rPh>
    <rPh sb="12" eb="13">
      <t>ジ</t>
    </rPh>
    <rPh sb="15" eb="16">
      <t>ジ</t>
    </rPh>
    <rPh sb="16" eb="18">
      <t>キュウキュウ</t>
    </rPh>
    <rPh sb="18" eb="20">
      <t>イリョウ</t>
    </rPh>
    <rPh sb="21" eb="22">
      <t>ニナ</t>
    </rPh>
    <rPh sb="27" eb="29">
      <t>ニュウイン</t>
    </rPh>
    <rPh sb="31" eb="34">
      <t>キュウセイキ</t>
    </rPh>
    <rPh sb="35" eb="37">
      <t>カイフク</t>
    </rPh>
    <rPh sb="37" eb="38">
      <t>キ</t>
    </rPh>
    <rPh sb="39" eb="42">
      <t>マンセイキ</t>
    </rPh>
    <rPh sb="43" eb="45">
      <t>ビョウショウ</t>
    </rPh>
    <rPh sb="46" eb="47">
      <t>ソナ</t>
    </rPh>
    <rPh sb="55" eb="57">
      <t>ビョウイン</t>
    </rPh>
    <rPh sb="61" eb="63">
      <t>チイキ</t>
    </rPh>
    <rPh sb="63" eb="65">
      <t>ジュウミン</t>
    </rPh>
    <rPh sb="66" eb="68">
      <t>アンシン</t>
    </rPh>
    <rPh sb="68" eb="70">
      <t>アンゼン</t>
    </rPh>
    <rPh sb="71" eb="73">
      <t>イリョウ</t>
    </rPh>
    <rPh sb="74" eb="76">
      <t>テイキョウ</t>
    </rPh>
    <rPh sb="81" eb="83">
      <t>ジュウジツ</t>
    </rPh>
    <rPh sb="84" eb="85">
      <t>ハカ</t>
    </rPh>
    <rPh sb="111" eb="113">
      <t>フゾク</t>
    </rPh>
    <rPh sb="113" eb="116">
      <t>シンリョウショ</t>
    </rPh>
    <rPh sb="117" eb="119">
      <t>ウンエイ</t>
    </rPh>
    <rPh sb="120" eb="124">
      <t>ムイチク</t>
    </rPh>
    <rPh sb="126" eb="130">
      <t>ジュンカイシンリョウ</t>
    </rPh>
    <rPh sb="158" eb="159">
      <t>ネン</t>
    </rPh>
    <rPh sb="160" eb="161">
      <t>ガツ</t>
    </rPh>
    <rPh sb="161" eb="163">
      <t>シュンコウ</t>
    </rPh>
    <rPh sb="164" eb="167">
      <t>シンホンカン</t>
    </rPh>
    <rPh sb="167" eb="168">
      <t>トウ</t>
    </rPh>
    <rPh sb="170" eb="172">
      <t>シナイ</t>
    </rPh>
    <rPh sb="172" eb="174">
      <t>ユイイツ</t>
    </rPh>
    <rPh sb="175" eb="179">
      <t>メンシンコウゾウ</t>
    </rPh>
    <rPh sb="186" eb="188">
      <t>ケンイキ</t>
    </rPh>
    <rPh sb="188" eb="190">
      <t>ユイイツ</t>
    </rPh>
    <rPh sb="191" eb="194">
      <t>カンセンショウ</t>
    </rPh>
    <rPh sb="194" eb="196">
      <t>ビョウショウ</t>
    </rPh>
    <rPh sb="197" eb="198">
      <t>ユウ</t>
    </rPh>
    <rPh sb="203" eb="205">
      <t>ユウジ</t>
    </rPh>
    <rPh sb="206" eb="207">
      <t>サイ</t>
    </rPh>
    <rPh sb="209" eb="211">
      <t>サイガイ</t>
    </rPh>
    <rPh sb="211" eb="213">
      <t>キョテン</t>
    </rPh>
    <rPh sb="213" eb="215">
      <t>ビョウイン</t>
    </rPh>
    <rPh sb="216" eb="219">
      <t>カンセンショウ</t>
    </rPh>
    <rPh sb="219" eb="221">
      <t>シテイ</t>
    </rPh>
    <rPh sb="221" eb="223">
      <t>イリョウ</t>
    </rPh>
    <rPh sb="223" eb="225">
      <t>キカン</t>
    </rPh>
    <rPh sb="229" eb="231">
      <t>キノウ</t>
    </rPh>
    <rPh sb="232" eb="234">
      <t>ハッキ</t>
    </rPh>
    <rPh sb="236" eb="238">
      <t>アンテイ</t>
    </rPh>
    <rPh sb="240" eb="242">
      <t>イリョウ</t>
    </rPh>
    <rPh sb="242" eb="244">
      <t>テイキョウ</t>
    </rPh>
    <rPh sb="245" eb="246">
      <t>ニナ</t>
    </rPh>
    <rPh sb="247" eb="249">
      <t>ヤクワリ</t>
    </rPh>
    <rPh sb="250" eb="251">
      <t>ハ</t>
    </rPh>
    <rPh sb="257" eb="258">
      <t>トク</t>
    </rPh>
    <rPh sb="259" eb="261">
      <t>レイワ</t>
    </rPh>
    <rPh sb="262" eb="264">
      <t>ネンド</t>
    </rPh>
    <rPh sb="266" eb="267">
      <t>ケン</t>
    </rPh>
    <rPh sb="268" eb="270">
      <t>ヨウセイ</t>
    </rPh>
    <rPh sb="273" eb="275">
      <t>シンガタ</t>
    </rPh>
    <rPh sb="282" eb="285">
      <t>カンセンショウ</t>
    </rPh>
    <rPh sb="285" eb="287">
      <t>カンジャ</t>
    </rPh>
    <rPh sb="288" eb="290">
      <t>ウケイ</t>
    </rPh>
    <rPh sb="290" eb="292">
      <t>ビョウショウ</t>
    </rPh>
    <rPh sb="293" eb="295">
      <t>カクホ</t>
    </rPh>
    <rPh sb="302" eb="304">
      <t>カツヨウ</t>
    </rPh>
    <rPh sb="320" eb="322">
      <t>タイオウ</t>
    </rPh>
    <rPh sb="323" eb="325">
      <t>チュウリョク</t>
    </rPh>
    <phoneticPr fontId="5"/>
  </si>
  <si>
    <t>経常収益は、新型コロナウイルス感染症関係の補助金により、前年度比で215百万円の増収となった。経常費用は、材料費、研究研修費の減などにより70百万円の減額となり、経常損益は前年度比で285百万円改善した。
医業収支比率は、患者数の減による入院・外来収益の減収によりやや低下した。
入院・外来ともに1人1日当たりの収益は類似病院の平均値を下回っているが、病床利用率は大きく上回っている。また、職員給与費対医業収益比率は類似病院の平均値を上回っているが、一方で材料費対医業収益比率については下回っている。引き続き費用の削減に努めていく。
内部留保資金は、令和2年度は357百万円蓄積し、繰越内部留保資金は1,891百万円となり、健全な経営基盤の持続を図っている。</t>
    <rPh sb="0" eb="2">
      <t>ケイジョウ</t>
    </rPh>
    <rPh sb="2" eb="4">
      <t>シュウエキ</t>
    </rPh>
    <rPh sb="6" eb="8">
      <t>シンガタ</t>
    </rPh>
    <rPh sb="15" eb="18">
      <t>カンセンショウ</t>
    </rPh>
    <rPh sb="18" eb="20">
      <t>カンケイ</t>
    </rPh>
    <rPh sb="21" eb="24">
      <t>ホジョキン</t>
    </rPh>
    <rPh sb="36" eb="38">
      <t>ヒャクマン</t>
    </rPh>
    <rPh sb="38" eb="39">
      <t>エン</t>
    </rPh>
    <rPh sb="40" eb="42">
      <t>ゾウシュウ</t>
    </rPh>
    <rPh sb="47" eb="49">
      <t>ケイジョウ</t>
    </rPh>
    <rPh sb="49" eb="51">
      <t>ヒヨウ</t>
    </rPh>
    <rPh sb="53" eb="56">
      <t>ザイリョウヒ</t>
    </rPh>
    <rPh sb="57" eb="62">
      <t>ケンキュウケンシュウヒ</t>
    </rPh>
    <rPh sb="63" eb="64">
      <t>ゲン</t>
    </rPh>
    <rPh sb="71" eb="74">
      <t>ヒャクマンエン</t>
    </rPh>
    <rPh sb="75" eb="77">
      <t>ゲンガク</t>
    </rPh>
    <rPh sb="81" eb="85">
      <t>ケイジョウソンエキ</t>
    </rPh>
    <rPh sb="94" eb="97">
      <t>ヒャクマンエン</t>
    </rPh>
    <rPh sb="97" eb="99">
      <t>カイゼン</t>
    </rPh>
    <rPh sb="103" eb="105">
      <t>イギョウ</t>
    </rPh>
    <rPh sb="105" eb="107">
      <t>シュウシ</t>
    </rPh>
    <rPh sb="107" eb="109">
      <t>ヒリツ</t>
    </rPh>
    <rPh sb="111" eb="114">
      <t>カンジャスウ</t>
    </rPh>
    <rPh sb="115" eb="116">
      <t>ゲン</t>
    </rPh>
    <rPh sb="119" eb="121">
      <t>ニュウイン</t>
    </rPh>
    <rPh sb="122" eb="126">
      <t>ガイライシュウエキ</t>
    </rPh>
    <rPh sb="127" eb="129">
      <t>ゲンシュウ</t>
    </rPh>
    <rPh sb="134" eb="136">
      <t>テイカ</t>
    </rPh>
    <rPh sb="140" eb="142">
      <t>ニュウイン</t>
    </rPh>
    <rPh sb="143" eb="145">
      <t>ガイライ</t>
    </rPh>
    <rPh sb="149" eb="150">
      <t>リ</t>
    </rPh>
    <rPh sb="151" eb="152">
      <t>ニチ</t>
    </rPh>
    <rPh sb="152" eb="153">
      <t>ア</t>
    </rPh>
    <rPh sb="156" eb="158">
      <t>シュウエキ</t>
    </rPh>
    <rPh sb="159" eb="161">
      <t>ルイジ</t>
    </rPh>
    <rPh sb="161" eb="163">
      <t>ビョウイン</t>
    </rPh>
    <rPh sb="164" eb="166">
      <t>ヘイキン</t>
    </rPh>
    <rPh sb="166" eb="167">
      <t>チ</t>
    </rPh>
    <rPh sb="168" eb="170">
      <t>シタマワ</t>
    </rPh>
    <rPh sb="176" eb="178">
      <t>ビョウショウ</t>
    </rPh>
    <rPh sb="178" eb="181">
      <t>リヨウリツ</t>
    </rPh>
    <rPh sb="182" eb="183">
      <t>オオ</t>
    </rPh>
    <rPh sb="185" eb="187">
      <t>ウワマワ</t>
    </rPh>
    <rPh sb="195" eb="197">
      <t>ショクイン</t>
    </rPh>
    <rPh sb="197" eb="199">
      <t>キュウヨ</t>
    </rPh>
    <rPh sb="199" eb="200">
      <t>ヒ</t>
    </rPh>
    <rPh sb="208" eb="212">
      <t>ルイジビョウイン</t>
    </rPh>
    <rPh sb="213" eb="216">
      <t>ヘイキンチ</t>
    </rPh>
    <rPh sb="217" eb="219">
      <t>ウワマワ</t>
    </rPh>
    <rPh sb="225" eb="227">
      <t>イッポウ</t>
    </rPh>
    <rPh sb="250" eb="251">
      <t>ヒ</t>
    </rPh>
    <rPh sb="252" eb="253">
      <t>ツヅ</t>
    </rPh>
    <rPh sb="254" eb="256">
      <t>ヒヨウ</t>
    </rPh>
    <rPh sb="257" eb="259">
      <t>サクゲン</t>
    </rPh>
    <rPh sb="260" eb="261">
      <t>ツト</t>
    </rPh>
    <rPh sb="284" eb="285">
      <t>ヒャク</t>
    </rPh>
    <rPh sb="305" eb="306">
      <t>ヒャク</t>
    </rPh>
    <phoneticPr fontId="5"/>
  </si>
  <si>
    <t>平成30年3月に新本館棟が竣工、令和元年度には駐車場整備や外構工事を行い、令和元年10月1日にグランドオープンし、平成24年度から続いた病院建設事業は完了した。
このことにより、老朽化の度合いを示す有形固定資産減価償却率、器械備品減価償却率ともに類似病院の平均値を大きく下回っているが、1床当たりの有形固定資産額については、平均値を下回ってはいるものの上昇傾向にある。
今後は、平成2年竣工の管理棟、平成8年竣工の中央棟や、老朽化した医師・看護師宿舎の整備をどのように行っていくかが当面の課題となる。</t>
    <rPh sb="0" eb="2">
      <t>ヘイセイ</t>
    </rPh>
    <rPh sb="4" eb="5">
      <t>ネン</t>
    </rPh>
    <rPh sb="6" eb="7">
      <t>ガツ</t>
    </rPh>
    <rPh sb="8" eb="11">
      <t>シンホンカン</t>
    </rPh>
    <rPh sb="11" eb="12">
      <t>トウ</t>
    </rPh>
    <rPh sb="13" eb="15">
      <t>シュンコウ</t>
    </rPh>
    <rPh sb="16" eb="21">
      <t>レイワガンネンド</t>
    </rPh>
    <rPh sb="23" eb="26">
      <t>チュウシャジョウ</t>
    </rPh>
    <rPh sb="26" eb="28">
      <t>セイビ</t>
    </rPh>
    <rPh sb="29" eb="33">
      <t>ガイコウコウジ</t>
    </rPh>
    <rPh sb="34" eb="35">
      <t>オコナ</t>
    </rPh>
    <rPh sb="37" eb="39">
      <t>レイワ</t>
    </rPh>
    <rPh sb="89" eb="92">
      <t>ロウキュウカ</t>
    </rPh>
    <rPh sb="93" eb="95">
      <t>ドア</t>
    </rPh>
    <rPh sb="97" eb="98">
      <t>シメ</t>
    </rPh>
    <rPh sb="123" eb="127">
      <t>ルイジビョウイン</t>
    </rPh>
    <rPh sb="128" eb="131">
      <t>ヘイキンチ</t>
    </rPh>
    <rPh sb="132" eb="133">
      <t>オオ</t>
    </rPh>
    <rPh sb="135" eb="137">
      <t>シタマワ</t>
    </rPh>
    <rPh sb="144" eb="145">
      <t>ショウ</t>
    </rPh>
    <rPh sb="145" eb="146">
      <t>ア</t>
    </rPh>
    <rPh sb="149" eb="151">
      <t>ユウケイ</t>
    </rPh>
    <rPh sb="151" eb="153">
      <t>コテイ</t>
    </rPh>
    <rPh sb="153" eb="155">
      <t>シサン</t>
    </rPh>
    <rPh sb="155" eb="156">
      <t>ガク</t>
    </rPh>
    <rPh sb="162" eb="165">
      <t>ヘイキンチ</t>
    </rPh>
    <rPh sb="166" eb="168">
      <t>シタマワ</t>
    </rPh>
    <rPh sb="176" eb="178">
      <t>ジョウショウ</t>
    </rPh>
    <rPh sb="185" eb="187">
      <t>コンゴ</t>
    </rPh>
    <rPh sb="189" eb="191">
      <t>ヘイセイ</t>
    </rPh>
    <rPh sb="192" eb="195">
      <t>ネンシュンコウ</t>
    </rPh>
    <rPh sb="196" eb="199">
      <t>カンリトウ</t>
    </rPh>
    <rPh sb="200" eb="202">
      <t>ヘイセイ</t>
    </rPh>
    <rPh sb="203" eb="204">
      <t>ネン</t>
    </rPh>
    <rPh sb="204" eb="206">
      <t>シュンコウ</t>
    </rPh>
    <rPh sb="207" eb="210">
      <t>チュウオウトウ</t>
    </rPh>
    <rPh sb="212" eb="215">
      <t>ロウキュウカ</t>
    </rPh>
    <rPh sb="217" eb="219">
      <t>イシ</t>
    </rPh>
    <rPh sb="220" eb="223">
      <t>カンゴシ</t>
    </rPh>
    <rPh sb="223" eb="225">
      <t>シュクシャ</t>
    </rPh>
    <rPh sb="226" eb="228">
      <t>セイビ</t>
    </rPh>
    <rPh sb="234" eb="235">
      <t>オコナ</t>
    </rPh>
    <rPh sb="241" eb="243">
      <t>トウメン</t>
    </rPh>
    <rPh sb="244" eb="246">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</si>
</sst>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91.2</c:v>
                </c:pt>
                <c:pt idx="1">
                  <c:v>91.2</c:v>
                </c:pt>
                <c:pt idx="2">
                  <c:v>90.9</c:v>
                </c:pt>
                <c:pt idx="3">
                  <c:v>89.2</c:v>
                </c:pt>
                <c:pt idx="4">
                  <c:v>80</c:v>
                </c:pt>
              </c:numCache>
            </c:numRef>
          </c:val>
          <c:extLst>
            <c:ext xmlns:c16="http://schemas.microsoft.com/office/drawing/2014/chart" uri="{C3380CC4-5D6E-409C-BE32-E72D297353CC}">
              <c16:uniqueId val="{00000000-C15A-4543-8C13-1BB45A6B32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C15A-4543-8C13-1BB45A6B32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10.3</c:v>
                </c:pt>
                <c:pt idx="3">
                  <c:v>26.4</c:v>
                </c:pt>
                <c:pt idx="4">
                  <c:v>34.1</c:v>
                </c:pt>
              </c:numCache>
            </c:numRef>
          </c:val>
          <c:extLst>
            <c:ext xmlns:c16="http://schemas.microsoft.com/office/drawing/2014/chart" uri="{C3380CC4-5D6E-409C-BE32-E72D297353CC}">
              <c16:uniqueId val="{00000000-72E9-4679-9F88-9327EE2357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72E9-4679-9F88-9327EE2357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97.4</c:v>
                </c:pt>
                <c:pt idx="1">
                  <c:v>94.7</c:v>
                </c:pt>
                <c:pt idx="2">
                  <c:v>86.9</c:v>
                </c:pt>
                <c:pt idx="3">
                  <c:v>85.9</c:v>
                </c:pt>
                <c:pt idx="4">
                  <c:v>79</c:v>
                </c:pt>
              </c:numCache>
            </c:numRef>
          </c:val>
          <c:extLst>
            <c:ext xmlns:c16="http://schemas.microsoft.com/office/drawing/2014/chart" uri="{C3380CC4-5D6E-409C-BE32-E72D297353CC}">
              <c16:uniqueId val="{00000000-9231-4B24-907A-A6B7BE10AD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9231-4B24-907A-A6B7BE10AD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103.1</c:v>
                </c:pt>
                <c:pt idx="1">
                  <c:v>98.6</c:v>
                </c:pt>
                <c:pt idx="2">
                  <c:v>90.7</c:v>
                </c:pt>
                <c:pt idx="3">
                  <c:v>90.7</c:v>
                </c:pt>
                <c:pt idx="4">
                  <c:v>96.3</c:v>
                </c:pt>
              </c:numCache>
            </c:numRef>
          </c:val>
          <c:extLst>
            <c:ext xmlns:c16="http://schemas.microsoft.com/office/drawing/2014/chart" uri="{C3380CC4-5D6E-409C-BE32-E72D297353CC}">
              <c16:uniqueId val="{00000000-22FD-4938-A61B-604AB80008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22FD-4938-A61B-604AB80008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33.200000000000003</c:v>
                </c:pt>
                <c:pt idx="1">
                  <c:v>11.5</c:v>
                </c:pt>
                <c:pt idx="2">
                  <c:v>16.2</c:v>
                </c:pt>
                <c:pt idx="3">
                  <c:v>17.7</c:v>
                </c:pt>
                <c:pt idx="4">
                  <c:v>23</c:v>
                </c:pt>
              </c:numCache>
            </c:numRef>
          </c:val>
          <c:extLst>
            <c:ext xmlns:c16="http://schemas.microsoft.com/office/drawing/2014/chart" uri="{C3380CC4-5D6E-409C-BE32-E72D297353CC}">
              <c16:uniqueId val="{00000000-E8EC-4B38-942E-FEA759A7F9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E8EC-4B38-942E-FEA759A7F9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50.3</c:v>
                </c:pt>
                <c:pt idx="1">
                  <c:v>24.2</c:v>
                </c:pt>
                <c:pt idx="2">
                  <c:v>35.700000000000003</c:v>
                </c:pt>
                <c:pt idx="3">
                  <c:v>45.7</c:v>
                </c:pt>
                <c:pt idx="4">
                  <c:v>55.4</c:v>
                </c:pt>
              </c:numCache>
            </c:numRef>
          </c:val>
          <c:extLst>
            <c:ext xmlns:c16="http://schemas.microsoft.com/office/drawing/2014/chart" uri="{C3380CC4-5D6E-409C-BE32-E72D297353CC}">
              <c16:uniqueId val="{00000000-0C09-4F59-9C54-C9E16557D70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0C09-4F59-9C54-C9E16557D70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12961829</c:v>
                </c:pt>
                <c:pt idx="1">
                  <c:v>38684036</c:v>
                </c:pt>
                <c:pt idx="2">
                  <c:v>40565292</c:v>
                </c:pt>
                <c:pt idx="3">
                  <c:v>42760758</c:v>
                </c:pt>
                <c:pt idx="4">
                  <c:v>43151527</c:v>
                </c:pt>
              </c:numCache>
            </c:numRef>
          </c:val>
          <c:extLst>
            <c:ext xmlns:c16="http://schemas.microsoft.com/office/drawing/2014/chart" uri="{C3380CC4-5D6E-409C-BE32-E72D297353CC}">
              <c16:uniqueId val="{00000000-3A80-46FB-8DF9-0788F63C8A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A80-46FB-8DF9-0788F63C8A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14.8</c:v>
                </c:pt>
                <c:pt idx="1">
                  <c:v>14.8</c:v>
                </c:pt>
                <c:pt idx="2">
                  <c:v>13.4</c:v>
                </c:pt>
                <c:pt idx="3">
                  <c:v>13.4</c:v>
                </c:pt>
                <c:pt idx="4">
                  <c:v>13.6</c:v>
                </c:pt>
              </c:numCache>
            </c:numRef>
          </c:val>
          <c:extLst>
            <c:ext xmlns:c16="http://schemas.microsoft.com/office/drawing/2014/chart" uri="{C3380CC4-5D6E-409C-BE32-E72D297353CC}">
              <c16:uniqueId val="{00000000-5B8A-4DE5-AC7B-15F1E295CE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5B8A-4DE5-AC7B-15F1E295CE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50.8</c:v>
                </c:pt>
                <c:pt idx="1">
                  <c:v>53.8</c:v>
                </c:pt>
                <c:pt idx="2">
                  <c:v>54.7</c:v>
                </c:pt>
                <c:pt idx="3">
                  <c:v>54.3</c:v>
                </c:pt>
                <c:pt idx="4">
                  <c:v>68.5</c:v>
                </c:pt>
              </c:numCache>
            </c:numRef>
          </c:val>
          <c:extLst>
            <c:ext xmlns:c16="http://schemas.microsoft.com/office/drawing/2014/chart" uri="{C3380CC4-5D6E-409C-BE32-E72D297353CC}">
              <c16:uniqueId val="{00000000-F5C3-4111-B67E-FC328534AC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F5C3-4111-B67E-FC328534AC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7925</c:v>
                </c:pt>
                <c:pt idx="1">
                  <c:v>8146</c:v>
                </c:pt>
                <c:pt idx="2">
                  <c:v>8150</c:v>
                </c:pt>
                <c:pt idx="3">
                  <c:v>8002</c:v>
                </c:pt>
                <c:pt idx="4">
                  <c:v>8065</c:v>
                </c:pt>
              </c:numCache>
            </c:numRef>
          </c:val>
          <c:extLst>
            <c:ext xmlns:c16="http://schemas.microsoft.com/office/drawing/2014/chart" uri="{C3380CC4-5D6E-409C-BE32-E72D297353CC}">
              <c16:uniqueId val="{00000000-E434-484F-8C73-6B3EED26E9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E434-484F-8C73-6B3EED26E9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29837</c:v>
                </c:pt>
                <c:pt idx="1">
                  <c:v>29815</c:v>
                </c:pt>
                <c:pt idx="2">
                  <c:v>29906</c:v>
                </c:pt>
                <c:pt idx="3">
                  <c:v>30718</c:v>
                </c:pt>
                <c:pt idx="4">
                  <c:v>30299</c:v>
                </c:pt>
              </c:numCache>
            </c:numRef>
          </c:val>
          <c:extLst>
            <c:ext xmlns:c16="http://schemas.microsoft.com/office/drawing/2014/chart" uri="{C3380CC4-5D6E-409C-BE32-E72D297353CC}">
              <c16:uniqueId val="{00000000-53B9-4480-9762-C21E44FA8D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53B9-4480-9762-C21E44FA8D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F37"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島根県雲南市　雲南市立病院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200床以上～300床未満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199</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f>データ!AA6</f>
        <v>78</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15</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へ 災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4</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281</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37102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25772</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第２種該当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199</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f>データ!AG6</f>
        <v>78</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277</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190</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103.1</v>
      </c>
      <c r="Q33" s="86"/>
      <c r="R33" s="86"/>
      <c r="S33" s="86"/>
      <c r="T33" s="86"/>
      <c r="U33" s="86"/>
      <c r="V33" s="86"/>
      <c r="W33" s="86"/>
      <c r="X33" s="86"/>
      <c r="Y33" s="86"/>
      <c r="Z33" s="86"/>
      <c r="AA33" s="86"/>
      <c r="AB33" s="86"/>
      <c r="AC33" s="86"/>
      <c r="AD33" s="87"/>
      <c r="AE33" s="85">
        <f>データ!AJ7</f>
        <v>98.6</v>
      </c>
      <c r="AF33" s="86"/>
      <c r="AG33" s="86"/>
      <c r="AH33" s="86"/>
      <c r="AI33" s="86"/>
      <c r="AJ33" s="86"/>
      <c r="AK33" s="86"/>
      <c r="AL33" s="86"/>
      <c r="AM33" s="86"/>
      <c r="AN33" s="86"/>
      <c r="AO33" s="86"/>
      <c r="AP33" s="86"/>
      <c r="AQ33" s="86"/>
      <c r="AR33" s="86"/>
      <c r="AS33" s="87"/>
      <c r="AT33" s="85">
        <f>データ!AK7</f>
        <v>90.7</v>
      </c>
      <c r="AU33" s="86"/>
      <c r="AV33" s="86"/>
      <c r="AW33" s="86"/>
      <c r="AX33" s="86"/>
      <c r="AY33" s="86"/>
      <c r="AZ33" s="86"/>
      <c r="BA33" s="86"/>
      <c r="BB33" s="86"/>
      <c r="BC33" s="86"/>
      <c r="BD33" s="86"/>
      <c r="BE33" s="86"/>
      <c r="BF33" s="86"/>
      <c r="BG33" s="86"/>
      <c r="BH33" s="87"/>
      <c r="BI33" s="85">
        <f>データ!AL7</f>
        <v>90.7</v>
      </c>
      <c r="BJ33" s="86"/>
      <c r="BK33" s="86"/>
      <c r="BL33" s="86"/>
      <c r="BM33" s="86"/>
      <c r="BN33" s="86"/>
      <c r="BO33" s="86"/>
      <c r="BP33" s="86"/>
      <c r="BQ33" s="86"/>
      <c r="BR33" s="86"/>
      <c r="BS33" s="86"/>
      <c r="BT33" s="86"/>
      <c r="BU33" s="86"/>
      <c r="BV33" s="86"/>
      <c r="BW33" s="87"/>
      <c r="BX33" s="85">
        <f>データ!AM7</f>
        <v>96.3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97.4</v>
      </c>
      <c r="DE33" s="86"/>
      <c r="DF33" s="86"/>
      <c r="DG33" s="86"/>
      <c r="DH33" s="86"/>
      <c r="DI33" s="86"/>
      <c r="DJ33" s="86"/>
      <c r="DK33" s="86"/>
      <c r="DL33" s="86"/>
      <c r="DM33" s="86"/>
      <c r="DN33" s="86"/>
      <c r="DO33" s="86"/>
      <c r="DP33" s="86"/>
      <c r="DQ33" s="86"/>
      <c r="DR33" s="87"/>
      <c r="DS33" s="85">
        <f>データ!AU7</f>
        <v>94.7</v>
      </c>
      <c r="DT33" s="86"/>
      <c r="DU33" s="86"/>
      <c r="DV33" s="86"/>
      <c r="DW33" s="86"/>
      <c r="DX33" s="86"/>
      <c r="DY33" s="86"/>
      <c r="DZ33" s="86"/>
      <c r="EA33" s="86"/>
      <c r="EB33" s="86"/>
      <c r="EC33" s="86"/>
      <c r="ED33" s="86"/>
      <c r="EE33" s="86"/>
      <c r="EF33" s="86"/>
      <c r="EG33" s="87"/>
      <c r="EH33" s="85">
        <f>データ!AV7</f>
        <v>86.9</v>
      </c>
      <c r="EI33" s="86"/>
      <c r="EJ33" s="86"/>
      <c r="EK33" s="86"/>
      <c r="EL33" s="86"/>
      <c r="EM33" s="86"/>
      <c r="EN33" s="86"/>
      <c r="EO33" s="86"/>
      <c r="EP33" s="86"/>
      <c r="EQ33" s="86"/>
      <c r="ER33" s="86"/>
      <c r="ES33" s="86"/>
      <c r="ET33" s="86"/>
      <c r="EU33" s="86"/>
      <c r="EV33" s="87"/>
      <c r="EW33" s="85">
        <f>データ!AW7</f>
        <v>85.9</v>
      </c>
      <c r="EX33" s="86"/>
      <c r="EY33" s="86"/>
      <c r="EZ33" s="86"/>
      <c r="FA33" s="86"/>
      <c r="FB33" s="86"/>
      <c r="FC33" s="86"/>
      <c r="FD33" s="86"/>
      <c r="FE33" s="86"/>
      <c r="FF33" s="86"/>
      <c r="FG33" s="86"/>
      <c r="FH33" s="86"/>
      <c r="FI33" s="86"/>
      <c r="FJ33" s="86"/>
      <c r="FK33" s="87"/>
      <c r="FL33" s="85">
        <f>データ!AX7</f>
        <v>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10.3</v>
      </c>
      <c r="HW33" s="86"/>
      <c r="HX33" s="86"/>
      <c r="HY33" s="86"/>
      <c r="HZ33" s="86"/>
      <c r="IA33" s="86"/>
      <c r="IB33" s="86"/>
      <c r="IC33" s="86"/>
      <c r="ID33" s="86"/>
      <c r="IE33" s="86"/>
      <c r="IF33" s="86"/>
      <c r="IG33" s="86"/>
      <c r="IH33" s="86"/>
      <c r="II33" s="86"/>
      <c r="IJ33" s="87"/>
      <c r="IK33" s="85">
        <f>データ!BH7</f>
        <v>26.4</v>
      </c>
      <c r="IL33" s="86"/>
      <c r="IM33" s="86"/>
      <c r="IN33" s="86"/>
      <c r="IO33" s="86"/>
      <c r="IP33" s="86"/>
      <c r="IQ33" s="86"/>
      <c r="IR33" s="86"/>
      <c r="IS33" s="86"/>
      <c r="IT33" s="86"/>
      <c r="IU33" s="86"/>
      <c r="IV33" s="86"/>
      <c r="IW33" s="86"/>
      <c r="IX33" s="86"/>
      <c r="IY33" s="87"/>
      <c r="IZ33" s="85">
        <f>データ!BI7</f>
        <v>34.1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91.2</v>
      </c>
      <c r="KG33" s="86"/>
      <c r="KH33" s="86"/>
      <c r="KI33" s="86"/>
      <c r="KJ33" s="86"/>
      <c r="KK33" s="86"/>
      <c r="KL33" s="86"/>
      <c r="KM33" s="86"/>
      <c r="KN33" s="86"/>
      <c r="KO33" s="86"/>
      <c r="KP33" s="86"/>
      <c r="KQ33" s="86"/>
      <c r="KR33" s="86"/>
      <c r="KS33" s="86"/>
      <c r="KT33" s="87"/>
      <c r="KU33" s="85">
        <f>データ!BQ7</f>
        <v>91.2</v>
      </c>
      <c r="KV33" s="86"/>
      <c r="KW33" s="86"/>
      <c r="KX33" s="86"/>
      <c r="KY33" s="86"/>
      <c r="KZ33" s="86"/>
      <c r="LA33" s="86"/>
      <c r="LB33" s="86"/>
      <c r="LC33" s="86"/>
      <c r="LD33" s="86"/>
      <c r="LE33" s="86"/>
      <c r="LF33" s="86"/>
      <c r="LG33" s="86"/>
      <c r="LH33" s="86"/>
      <c r="LI33" s="87"/>
      <c r="LJ33" s="85">
        <f>データ!BR7</f>
        <v>90.9</v>
      </c>
      <c r="LK33" s="86"/>
      <c r="LL33" s="86"/>
      <c r="LM33" s="86"/>
      <c r="LN33" s="86"/>
      <c r="LO33" s="86"/>
      <c r="LP33" s="86"/>
      <c r="LQ33" s="86"/>
      <c r="LR33" s="86"/>
      <c r="LS33" s="86"/>
      <c r="LT33" s="86"/>
      <c r="LU33" s="86"/>
      <c r="LV33" s="86"/>
      <c r="LW33" s="86"/>
      <c r="LX33" s="87"/>
      <c r="LY33" s="85">
        <f>データ!BS7</f>
        <v>89.2</v>
      </c>
      <c r="LZ33" s="86"/>
      <c r="MA33" s="86"/>
      <c r="MB33" s="86"/>
      <c r="MC33" s="86"/>
      <c r="MD33" s="86"/>
      <c r="ME33" s="86"/>
      <c r="MF33" s="86"/>
      <c r="MG33" s="86"/>
      <c r="MH33" s="86"/>
      <c r="MI33" s="86"/>
      <c r="MJ33" s="86"/>
      <c r="MK33" s="86"/>
      <c r="ML33" s="86"/>
      <c r="MM33" s="87"/>
      <c r="MN33" s="85">
        <f>データ!BT7</f>
        <v>80</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29837</v>
      </c>
      <c r="Q55" s="104"/>
      <c r="R55" s="104"/>
      <c r="S55" s="104"/>
      <c r="T55" s="104"/>
      <c r="U55" s="104"/>
      <c r="V55" s="104"/>
      <c r="W55" s="104"/>
      <c r="X55" s="104"/>
      <c r="Y55" s="104"/>
      <c r="Z55" s="104"/>
      <c r="AA55" s="104"/>
      <c r="AB55" s="104"/>
      <c r="AC55" s="104"/>
      <c r="AD55" s="105"/>
      <c r="AE55" s="103">
        <f>データ!CB7</f>
        <v>29815</v>
      </c>
      <c r="AF55" s="104"/>
      <c r="AG55" s="104"/>
      <c r="AH55" s="104"/>
      <c r="AI55" s="104"/>
      <c r="AJ55" s="104"/>
      <c r="AK55" s="104"/>
      <c r="AL55" s="104"/>
      <c r="AM55" s="104"/>
      <c r="AN55" s="104"/>
      <c r="AO55" s="104"/>
      <c r="AP55" s="104"/>
      <c r="AQ55" s="104"/>
      <c r="AR55" s="104"/>
      <c r="AS55" s="105"/>
      <c r="AT55" s="103">
        <f>データ!CC7</f>
        <v>29906</v>
      </c>
      <c r="AU55" s="104"/>
      <c r="AV55" s="104"/>
      <c r="AW55" s="104"/>
      <c r="AX55" s="104"/>
      <c r="AY55" s="104"/>
      <c r="AZ55" s="104"/>
      <c r="BA55" s="104"/>
      <c r="BB55" s="104"/>
      <c r="BC55" s="104"/>
      <c r="BD55" s="104"/>
      <c r="BE55" s="104"/>
      <c r="BF55" s="104"/>
      <c r="BG55" s="104"/>
      <c r="BH55" s="105"/>
      <c r="BI55" s="103">
        <f>データ!CD7</f>
        <v>30718</v>
      </c>
      <c r="BJ55" s="104"/>
      <c r="BK55" s="104"/>
      <c r="BL55" s="104"/>
      <c r="BM55" s="104"/>
      <c r="BN55" s="104"/>
      <c r="BO55" s="104"/>
      <c r="BP55" s="104"/>
      <c r="BQ55" s="104"/>
      <c r="BR55" s="104"/>
      <c r="BS55" s="104"/>
      <c r="BT55" s="104"/>
      <c r="BU55" s="104"/>
      <c r="BV55" s="104"/>
      <c r="BW55" s="105"/>
      <c r="BX55" s="103">
        <f>データ!CE7</f>
        <v>30299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7925</v>
      </c>
      <c r="DE55" s="104"/>
      <c r="DF55" s="104"/>
      <c r="DG55" s="104"/>
      <c r="DH55" s="104"/>
      <c r="DI55" s="104"/>
      <c r="DJ55" s="104"/>
      <c r="DK55" s="104"/>
      <c r="DL55" s="104"/>
      <c r="DM55" s="104"/>
      <c r="DN55" s="104"/>
      <c r="DO55" s="104"/>
      <c r="DP55" s="104"/>
      <c r="DQ55" s="104"/>
      <c r="DR55" s="105"/>
      <c r="DS55" s="103">
        <f>データ!CM7</f>
        <v>8146</v>
      </c>
      <c r="DT55" s="104"/>
      <c r="DU55" s="104"/>
      <c r="DV55" s="104"/>
      <c r="DW55" s="104"/>
      <c r="DX55" s="104"/>
      <c r="DY55" s="104"/>
      <c r="DZ55" s="104"/>
      <c r="EA55" s="104"/>
      <c r="EB55" s="104"/>
      <c r="EC55" s="104"/>
      <c r="ED55" s="104"/>
      <c r="EE55" s="104"/>
      <c r="EF55" s="104"/>
      <c r="EG55" s="105"/>
      <c r="EH55" s="103">
        <f>データ!CN7</f>
        <v>8150</v>
      </c>
      <c r="EI55" s="104"/>
      <c r="EJ55" s="104"/>
      <c r="EK55" s="104"/>
      <c r="EL55" s="104"/>
      <c r="EM55" s="104"/>
      <c r="EN55" s="104"/>
      <c r="EO55" s="104"/>
      <c r="EP55" s="104"/>
      <c r="EQ55" s="104"/>
      <c r="ER55" s="104"/>
      <c r="ES55" s="104"/>
      <c r="ET55" s="104"/>
      <c r="EU55" s="104"/>
      <c r="EV55" s="105"/>
      <c r="EW55" s="103">
        <f>データ!CO7</f>
        <v>8002</v>
      </c>
      <c r="EX55" s="104"/>
      <c r="EY55" s="104"/>
      <c r="EZ55" s="104"/>
      <c r="FA55" s="104"/>
      <c r="FB55" s="104"/>
      <c r="FC55" s="104"/>
      <c r="FD55" s="104"/>
      <c r="FE55" s="104"/>
      <c r="FF55" s="104"/>
      <c r="FG55" s="104"/>
      <c r="FH55" s="104"/>
      <c r="FI55" s="104"/>
      <c r="FJ55" s="104"/>
      <c r="FK55" s="105"/>
      <c r="FL55" s="103">
        <f>データ!CP7</f>
        <v>8065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50.8</v>
      </c>
      <c r="GS55" s="86"/>
      <c r="GT55" s="86"/>
      <c r="GU55" s="86"/>
      <c r="GV55" s="86"/>
      <c r="GW55" s="86"/>
      <c r="GX55" s="86"/>
      <c r="GY55" s="86"/>
      <c r="GZ55" s="86"/>
      <c r="HA55" s="86"/>
      <c r="HB55" s="86"/>
      <c r="HC55" s="86"/>
      <c r="HD55" s="86"/>
      <c r="HE55" s="86"/>
      <c r="HF55" s="87"/>
      <c r="HG55" s="85">
        <f>データ!CX7</f>
        <v>53.8</v>
      </c>
      <c r="HH55" s="86"/>
      <c r="HI55" s="86"/>
      <c r="HJ55" s="86"/>
      <c r="HK55" s="86"/>
      <c r="HL55" s="86"/>
      <c r="HM55" s="86"/>
      <c r="HN55" s="86"/>
      <c r="HO55" s="86"/>
      <c r="HP55" s="86"/>
      <c r="HQ55" s="86"/>
      <c r="HR55" s="86"/>
      <c r="HS55" s="86"/>
      <c r="HT55" s="86"/>
      <c r="HU55" s="87"/>
      <c r="HV55" s="85">
        <f>データ!CY7</f>
        <v>54.7</v>
      </c>
      <c r="HW55" s="86"/>
      <c r="HX55" s="86"/>
      <c r="HY55" s="86"/>
      <c r="HZ55" s="86"/>
      <c r="IA55" s="86"/>
      <c r="IB55" s="86"/>
      <c r="IC55" s="86"/>
      <c r="ID55" s="86"/>
      <c r="IE55" s="86"/>
      <c r="IF55" s="86"/>
      <c r="IG55" s="86"/>
      <c r="IH55" s="86"/>
      <c r="II55" s="86"/>
      <c r="IJ55" s="87"/>
      <c r="IK55" s="85">
        <f>データ!CZ7</f>
        <v>54.3</v>
      </c>
      <c r="IL55" s="86"/>
      <c r="IM55" s="86"/>
      <c r="IN55" s="86"/>
      <c r="IO55" s="86"/>
      <c r="IP55" s="86"/>
      <c r="IQ55" s="86"/>
      <c r="IR55" s="86"/>
      <c r="IS55" s="86"/>
      <c r="IT55" s="86"/>
      <c r="IU55" s="86"/>
      <c r="IV55" s="86"/>
      <c r="IW55" s="86"/>
      <c r="IX55" s="86"/>
      <c r="IY55" s="87"/>
      <c r="IZ55" s="85">
        <f>データ!DA7</f>
        <v>68.5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14.8</v>
      </c>
      <c r="KG55" s="86"/>
      <c r="KH55" s="86"/>
      <c r="KI55" s="86"/>
      <c r="KJ55" s="86"/>
      <c r="KK55" s="86"/>
      <c r="KL55" s="86"/>
      <c r="KM55" s="86"/>
      <c r="KN55" s="86"/>
      <c r="KO55" s="86"/>
      <c r="KP55" s="86"/>
      <c r="KQ55" s="86"/>
      <c r="KR55" s="86"/>
      <c r="KS55" s="86"/>
      <c r="KT55" s="87"/>
      <c r="KU55" s="85">
        <f>データ!DI7</f>
        <v>14.8</v>
      </c>
      <c r="KV55" s="86"/>
      <c r="KW55" s="86"/>
      <c r="KX55" s="86"/>
      <c r="KY55" s="86"/>
      <c r="KZ55" s="86"/>
      <c r="LA55" s="86"/>
      <c r="LB55" s="86"/>
      <c r="LC55" s="86"/>
      <c r="LD55" s="86"/>
      <c r="LE55" s="86"/>
      <c r="LF55" s="86"/>
      <c r="LG55" s="86"/>
      <c r="LH55" s="86"/>
      <c r="LI55" s="87"/>
      <c r="LJ55" s="85">
        <f>データ!DJ7</f>
        <v>13.4</v>
      </c>
      <c r="LK55" s="86"/>
      <c r="LL55" s="86"/>
      <c r="LM55" s="86"/>
      <c r="LN55" s="86"/>
      <c r="LO55" s="86"/>
      <c r="LP55" s="86"/>
      <c r="LQ55" s="86"/>
      <c r="LR55" s="86"/>
      <c r="LS55" s="86"/>
      <c r="LT55" s="86"/>
      <c r="LU55" s="86"/>
      <c r="LV55" s="86"/>
      <c r="LW55" s="86"/>
      <c r="LX55" s="87"/>
      <c r="LY55" s="85">
        <f>データ!DK7</f>
        <v>13.4</v>
      </c>
      <c r="LZ55" s="86"/>
      <c r="MA55" s="86"/>
      <c r="MB55" s="86"/>
      <c r="MC55" s="86"/>
      <c r="MD55" s="86"/>
      <c r="ME55" s="86"/>
      <c r="MF55" s="86"/>
      <c r="MG55" s="86"/>
      <c r="MH55" s="86"/>
      <c r="MI55" s="86"/>
      <c r="MJ55" s="86"/>
      <c r="MK55" s="86"/>
      <c r="ML55" s="86"/>
      <c r="MM55" s="87"/>
      <c r="MN55" s="85">
        <f>データ!DL7</f>
        <v>13.6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33.200000000000003</v>
      </c>
      <c r="V79" s="80"/>
      <c r="W79" s="80"/>
      <c r="X79" s="80"/>
      <c r="Y79" s="80"/>
      <c r="Z79" s="80"/>
      <c r="AA79" s="80"/>
      <c r="AB79" s="80"/>
      <c r="AC79" s="80"/>
      <c r="AD79" s="80"/>
      <c r="AE79" s="80"/>
      <c r="AF79" s="80"/>
      <c r="AG79" s="80"/>
      <c r="AH79" s="80"/>
      <c r="AI79" s="80"/>
      <c r="AJ79" s="80"/>
      <c r="AK79" s="80"/>
      <c r="AL79" s="80"/>
      <c r="AM79" s="80"/>
      <c r="AN79" s="80">
        <f>データ!DT7</f>
        <v>11.5</v>
      </c>
      <c r="AO79" s="80"/>
      <c r="AP79" s="80"/>
      <c r="AQ79" s="80"/>
      <c r="AR79" s="80"/>
      <c r="AS79" s="80"/>
      <c r="AT79" s="80"/>
      <c r="AU79" s="80"/>
      <c r="AV79" s="80"/>
      <c r="AW79" s="80"/>
      <c r="AX79" s="80"/>
      <c r="AY79" s="80"/>
      <c r="AZ79" s="80"/>
      <c r="BA79" s="80"/>
      <c r="BB79" s="80"/>
      <c r="BC79" s="80"/>
      <c r="BD79" s="80"/>
      <c r="BE79" s="80"/>
      <c r="BF79" s="80"/>
      <c r="BG79" s="80">
        <f>データ!DU7</f>
        <v>16.2</v>
      </c>
      <c r="BH79" s="80"/>
      <c r="BI79" s="80"/>
      <c r="BJ79" s="80"/>
      <c r="BK79" s="80"/>
      <c r="BL79" s="80"/>
      <c r="BM79" s="80"/>
      <c r="BN79" s="80"/>
      <c r="BO79" s="80"/>
      <c r="BP79" s="80"/>
      <c r="BQ79" s="80"/>
      <c r="BR79" s="80"/>
      <c r="BS79" s="80"/>
      <c r="BT79" s="80"/>
      <c r="BU79" s="80"/>
      <c r="BV79" s="80"/>
      <c r="BW79" s="80"/>
      <c r="BX79" s="80"/>
      <c r="BY79" s="80"/>
      <c r="BZ79" s="80">
        <f>データ!DV7</f>
        <v>17.7</v>
      </c>
      <c r="CA79" s="80"/>
      <c r="CB79" s="80"/>
      <c r="CC79" s="80"/>
      <c r="CD79" s="80"/>
      <c r="CE79" s="80"/>
      <c r="CF79" s="80"/>
      <c r="CG79" s="80"/>
      <c r="CH79" s="80"/>
      <c r="CI79" s="80"/>
      <c r="CJ79" s="80"/>
      <c r="CK79" s="80"/>
      <c r="CL79" s="80"/>
      <c r="CM79" s="80"/>
      <c r="CN79" s="80"/>
      <c r="CO79" s="80"/>
      <c r="CP79" s="80"/>
      <c r="CQ79" s="80"/>
      <c r="CR79" s="80"/>
      <c r="CS79" s="80">
        <f>データ!DW7</f>
        <v>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50.3</v>
      </c>
      <c r="EP79" s="80"/>
      <c r="EQ79" s="80"/>
      <c r="ER79" s="80"/>
      <c r="ES79" s="80"/>
      <c r="ET79" s="80"/>
      <c r="EU79" s="80"/>
      <c r="EV79" s="80"/>
      <c r="EW79" s="80"/>
      <c r="EX79" s="80"/>
      <c r="EY79" s="80"/>
      <c r="EZ79" s="80"/>
      <c r="FA79" s="80"/>
      <c r="FB79" s="80"/>
      <c r="FC79" s="80"/>
      <c r="FD79" s="80"/>
      <c r="FE79" s="80"/>
      <c r="FF79" s="80"/>
      <c r="FG79" s="80"/>
      <c r="FH79" s="80">
        <f>データ!EE7</f>
        <v>24.2</v>
      </c>
      <c r="FI79" s="80"/>
      <c r="FJ79" s="80"/>
      <c r="FK79" s="80"/>
      <c r="FL79" s="80"/>
      <c r="FM79" s="80"/>
      <c r="FN79" s="80"/>
      <c r="FO79" s="80"/>
      <c r="FP79" s="80"/>
      <c r="FQ79" s="80"/>
      <c r="FR79" s="80"/>
      <c r="FS79" s="80"/>
      <c r="FT79" s="80"/>
      <c r="FU79" s="80"/>
      <c r="FV79" s="80"/>
      <c r="FW79" s="80"/>
      <c r="FX79" s="80"/>
      <c r="FY79" s="80"/>
      <c r="FZ79" s="80"/>
      <c r="GA79" s="80">
        <f>データ!EF7</f>
        <v>35.700000000000003</v>
      </c>
      <c r="GB79" s="80"/>
      <c r="GC79" s="80"/>
      <c r="GD79" s="80"/>
      <c r="GE79" s="80"/>
      <c r="GF79" s="80"/>
      <c r="GG79" s="80"/>
      <c r="GH79" s="80"/>
      <c r="GI79" s="80"/>
      <c r="GJ79" s="80"/>
      <c r="GK79" s="80"/>
      <c r="GL79" s="80"/>
      <c r="GM79" s="80"/>
      <c r="GN79" s="80"/>
      <c r="GO79" s="80"/>
      <c r="GP79" s="80"/>
      <c r="GQ79" s="80"/>
      <c r="GR79" s="80"/>
      <c r="GS79" s="80"/>
      <c r="GT79" s="80">
        <f>データ!EG7</f>
        <v>45.7</v>
      </c>
      <c r="GU79" s="80"/>
      <c r="GV79" s="80"/>
      <c r="GW79" s="80"/>
      <c r="GX79" s="80"/>
      <c r="GY79" s="80"/>
      <c r="GZ79" s="80"/>
      <c r="HA79" s="80"/>
      <c r="HB79" s="80"/>
      <c r="HC79" s="80"/>
      <c r="HD79" s="80"/>
      <c r="HE79" s="80"/>
      <c r="HF79" s="80"/>
      <c r="HG79" s="80"/>
      <c r="HH79" s="80"/>
      <c r="HI79" s="80"/>
      <c r="HJ79" s="80"/>
      <c r="HK79" s="80"/>
      <c r="HL79" s="80"/>
      <c r="HM79" s="80">
        <f>データ!EH7</f>
        <v>55.4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12961829</v>
      </c>
      <c r="JK79" s="79"/>
      <c r="JL79" s="79"/>
      <c r="JM79" s="79"/>
      <c r="JN79" s="79"/>
      <c r="JO79" s="79"/>
      <c r="JP79" s="79"/>
      <c r="JQ79" s="79"/>
      <c r="JR79" s="79"/>
      <c r="JS79" s="79"/>
      <c r="JT79" s="79"/>
      <c r="JU79" s="79"/>
      <c r="JV79" s="79"/>
      <c r="JW79" s="79"/>
      <c r="JX79" s="79"/>
      <c r="JY79" s="79"/>
      <c r="JZ79" s="79"/>
      <c r="KA79" s="79"/>
      <c r="KB79" s="79"/>
      <c r="KC79" s="79">
        <f>データ!EP7</f>
        <v>38684036</v>
      </c>
      <c r="KD79" s="79"/>
      <c r="KE79" s="79"/>
      <c r="KF79" s="79"/>
      <c r="KG79" s="79"/>
      <c r="KH79" s="79"/>
      <c r="KI79" s="79"/>
      <c r="KJ79" s="79"/>
      <c r="KK79" s="79"/>
      <c r="KL79" s="79"/>
      <c r="KM79" s="79"/>
      <c r="KN79" s="79"/>
      <c r="KO79" s="79"/>
      <c r="KP79" s="79"/>
      <c r="KQ79" s="79"/>
      <c r="KR79" s="79"/>
      <c r="KS79" s="79"/>
      <c r="KT79" s="79"/>
      <c r="KU79" s="79"/>
      <c r="KV79" s="79">
        <f>データ!EQ7</f>
        <v>40565292</v>
      </c>
      <c r="KW79" s="79"/>
      <c r="KX79" s="79"/>
      <c r="KY79" s="79"/>
      <c r="KZ79" s="79"/>
      <c r="LA79" s="79"/>
      <c r="LB79" s="79"/>
      <c r="LC79" s="79"/>
      <c r="LD79" s="79"/>
      <c r="LE79" s="79"/>
      <c r="LF79" s="79"/>
      <c r="LG79" s="79"/>
      <c r="LH79" s="79"/>
      <c r="LI79" s="79"/>
      <c r="LJ79" s="79"/>
      <c r="LK79" s="79"/>
      <c r="LL79" s="79"/>
      <c r="LM79" s="79"/>
      <c r="LN79" s="79"/>
      <c r="LO79" s="79">
        <f>データ!ER7</f>
        <v>42760758</v>
      </c>
      <c r="LP79" s="79"/>
      <c r="LQ79" s="79"/>
      <c r="LR79" s="79"/>
      <c r="LS79" s="79"/>
      <c r="LT79" s="79"/>
      <c r="LU79" s="79"/>
      <c r="LV79" s="79"/>
      <c r="LW79" s="79"/>
      <c r="LX79" s="79"/>
      <c r="LY79" s="79"/>
      <c r="LZ79" s="79"/>
      <c r="MA79" s="79"/>
      <c r="MB79" s="79"/>
      <c r="MC79" s="79"/>
      <c r="MD79" s="79"/>
      <c r="ME79" s="79"/>
      <c r="MF79" s="79"/>
      <c r="MG79" s="79"/>
      <c r="MH79" s="79">
        <f>データ!ES7</f>
        <v>43151527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AN63mqeTm4lHKVm6Eubch16e/T5KrQX8DTpahfiVJYpMZrhZ9ER/pYNx+tNAUVz3BHJvrJF+87tyMiv0RPd+g==" saltValue="bSzqx4QmdtgD4kWK4z24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154</v>
      </c>
      <c r="AY5" s="62" t="s">
        <v>147</v>
      </c>
      <c r="AZ5" s="62" t="s">
        <v>148</v>
      </c>
      <c r="BA5" s="62" t="s">
        <v>149</v>
      </c>
      <c r="BB5" s="62" t="s">
        <v>150</v>
      </c>
      <c r="BC5" s="62" t="s">
        <v>151</v>
      </c>
      <c r="BD5" s="62" t="s">
        <v>152</v>
      </c>
      <c r="BE5" s="62" t="s">
        <v>142</v>
      </c>
      <c r="BF5" s="62" t="s">
        <v>155</v>
      </c>
      <c r="BG5" s="62" t="s">
        <v>144</v>
      </c>
      <c r="BH5" s="62" t="s">
        <v>153</v>
      </c>
      <c r="BI5" s="62" t="s">
        <v>156</v>
      </c>
      <c r="BJ5" s="62" t="s">
        <v>147</v>
      </c>
      <c r="BK5" s="62" t="s">
        <v>148</v>
      </c>
      <c r="BL5" s="62" t="s">
        <v>149</v>
      </c>
      <c r="BM5" s="62" t="s">
        <v>150</v>
      </c>
      <c r="BN5" s="62" t="s">
        <v>151</v>
      </c>
      <c r="BO5" s="62" t="s">
        <v>152</v>
      </c>
      <c r="BP5" s="62" t="s">
        <v>157</v>
      </c>
      <c r="BQ5" s="62" t="s">
        <v>143</v>
      </c>
      <c r="BR5" s="62" t="s">
        <v>158</v>
      </c>
      <c r="BS5" s="62" t="s">
        <v>153</v>
      </c>
      <c r="BT5" s="62" t="s">
        <v>159</v>
      </c>
      <c r="BU5" s="62" t="s">
        <v>147</v>
      </c>
      <c r="BV5" s="62" t="s">
        <v>148</v>
      </c>
      <c r="BW5" s="62" t="s">
        <v>149</v>
      </c>
      <c r="BX5" s="62" t="s">
        <v>150</v>
      </c>
      <c r="BY5" s="62" t="s">
        <v>151</v>
      </c>
      <c r="BZ5" s="62" t="s">
        <v>152</v>
      </c>
      <c r="CA5" s="62" t="s">
        <v>142</v>
      </c>
      <c r="CB5" s="62" t="s">
        <v>143</v>
      </c>
      <c r="CC5" s="62" t="s">
        <v>144</v>
      </c>
      <c r="CD5" s="62" t="s">
        <v>153</v>
      </c>
      <c r="CE5" s="62" t="s">
        <v>154</v>
      </c>
      <c r="CF5" s="62" t="s">
        <v>147</v>
      </c>
      <c r="CG5" s="62" t="s">
        <v>148</v>
      </c>
      <c r="CH5" s="62" t="s">
        <v>149</v>
      </c>
      <c r="CI5" s="62" t="s">
        <v>150</v>
      </c>
      <c r="CJ5" s="62" t="s">
        <v>151</v>
      </c>
      <c r="CK5" s="62" t="s">
        <v>152</v>
      </c>
      <c r="CL5" s="62" t="s">
        <v>142</v>
      </c>
      <c r="CM5" s="62" t="s">
        <v>143</v>
      </c>
      <c r="CN5" s="62" t="s">
        <v>144</v>
      </c>
      <c r="CO5" s="62" t="s">
        <v>153</v>
      </c>
      <c r="CP5" s="62" t="s">
        <v>154</v>
      </c>
      <c r="CQ5" s="62" t="s">
        <v>147</v>
      </c>
      <c r="CR5" s="62" t="s">
        <v>148</v>
      </c>
      <c r="CS5" s="62" t="s">
        <v>149</v>
      </c>
      <c r="CT5" s="62" t="s">
        <v>150</v>
      </c>
      <c r="CU5" s="62" t="s">
        <v>151</v>
      </c>
      <c r="CV5" s="62" t="s">
        <v>152</v>
      </c>
      <c r="CW5" s="62" t="s">
        <v>160</v>
      </c>
      <c r="CX5" s="62" t="s">
        <v>143</v>
      </c>
      <c r="CY5" s="62" t="s">
        <v>161</v>
      </c>
      <c r="CZ5" s="62" t="s">
        <v>153</v>
      </c>
      <c r="DA5" s="62" t="s">
        <v>162</v>
      </c>
      <c r="DB5" s="62" t="s">
        <v>147</v>
      </c>
      <c r="DC5" s="62" t="s">
        <v>148</v>
      </c>
      <c r="DD5" s="62" t="s">
        <v>149</v>
      </c>
      <c r="DE5" s="62" t="s">
        <v>150</v>
      </c>
      <c r="DF5" s="62" t="s">
        <v>151</v>
      </c>
      <c r="DG5" s="62" t="s">
        <v>152</v>
      </c>
      <c r="DH5" s="62" t="s">
        <v>142</v>
      </c>
      <c r="DI5" s="62" t="s">
        <v>143</v>
      </c>
      <c r="DJ5" s="62" t="s">
        <v>144</v>
      </c>
      <c r="DK5" s="62" t="s">
        <v>153</v>
      </c>
      <c r="DL5" s="62" t="s">
        <v>154</v>
      </c>
      <c r="DM5" s="62" t="s">
        <v>147</v>
      </c>
      <c r="DN5" s="62" t="s">
        <v>148</v>
      </c>
      <c r="DO5" s="62" t="s">
        <v>149</v>
      </c>
      <c r="DP5" s="62" t="s">
        <v>150</v>
      </c>
      <c r="DQ5" s="62" t="s">
        <v>151</v>
      </c>
      <c r="DR5" s="62" t="s">
        <v>152</v>
      </c>
      <c r="DS5" s="62" t="s">
        <v>142</v>
      </c>
      <c r="DT5" s="62" t="s">
        <v>163</v>
      </c>
      <c r="DU5" s="62" t="s">
        <v>161</v>
      </c>
      <c r="DV5" s="62" t="s">
        <v>164</v>
      </c>
      <c r="DW5" s="62" t="s">
        <v>154</v>
      </c>
      <c r="DX5" s="62" t="s">
        <v>147</v>
      </c>
      <c r="DY5" s="62" t="s">
        <v>148</v>
      </c>
      <c r="DZ5" s="62" t="s">
        <v>149</v>
      </c>
      <c r="EA5" s="62" t="s">
        <v>150</v>
      </c>
      <c r="EB5" s="62" t="s">
        <v>151</v>
      </c>
      <c r="EC5" s="62" t="s">
        <v>152</v>
      </c>
      <c r="ED5" s="62" t="s">
        <v>142</v>
      </c>
      <c r="EE5" s="62" t="s">
        <v>143</v>
      </c>
      <c r="EF5" s="62" t="s">
        <v>144</v>
      </c>
      <c r="EG5" s="62" t="s">
        <v>153</v>
      </c>
      <c r="EH5" s="62" t="s">
        <v>154</v>
      </c>
      <c r="EI5" s="62" t="s">
        <v>147</v>
      </c>
      <c r="EJ5" s="62" t="s">
        <v>148</v>
      </c>
      <c r="EK5" s="62" t="s">
        <v>149</v>
      </c>
      <c r="EL5" s="62" t="s">
        <v>150</v>
      </c>
      <c r="EM5" s="62" t="s">
        <v>151</v>
      </c>
      <c r="EN5" s="62" t="s">
        <v>165</v>
      </c>
      <c r="EO5" s="62" t="s">
        <v>142</v>
      </c>
      <c r="EP5" s="62" t="s">
        <v>166</v>
      </c>
      <c r="EQ5" s="62" t="s">
        <v>167</v>
      </c>
      <c r="ER5" s="62" t="s">
        <v>153</v>
      </c>
      <c r="ES5" s="62" t="s">
        <v>168</v>
      </c>
      <c r="ET5" s="62" t="s">
        <v>147</v>
      </c>
      <c r="EU5" s="62" t="s">
        <v>148</v>
      </c>
      <c r="EV5" s="62" t="s">
        <v>149</v>
      </c>
      <c r="EW5" s="62" t="s">
        <v>150</v>
      </c>
      <c r="EX5" s="62" t="s">
        <v>151</v>
      </c>
      <c r="EY5" s="62" t="s">
        <v>152</v>
      </c>
    </row>
    <row r="6" spans="1:155" s="67" customFormat="1" x14ac:dyDescent="0.15">
      <c r="A6" s="48" t="s">
        <v>169</v>
      </c>
      <c r="B6" s="63">
        <f>B8</f>
        <v>2020</v>
      </c>
      <c r="C6" s="63">
        <f t="shared" ref="C6:M6" si="2">C8</f>
        <v>322091</v>
      </c>
      <c r="D6" s="63">
        <f t="shared" si="2"/>
        <v>46</v>
      </c>
      <c r="E6" s="63">
        <f t="shared" si="2"/>
        <v>6</v>
      </c>
      <c r="F6" s="63">
        <f t="shared" si="2"/>
        <v>0</v>
      </c>
      <c r="G6" s="63">
        <f t="shared" si="2"/>
        <v>1</v>
      </c>
      <c r="H6" s="170" t="str">
        <f>IF(H8&lt;&gt;I8,H8,"")&amp;IF(I8&lt;&gt;J8,I8,"")&amp;"　"&amp;J8</f>
        <v>島根県雲南市　雲南市立病院</v>
      </c>
      <c r="I6" s="171"/>
      <c r="J6" s="172"/>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15</v>
      </c>
      <c r="R6" s="63" t="str">
        <f t="shared" si="3"/>
        <v>-</v>
      </c>
      <c r="S6" s="63" t="str">
        <f t="shared" si="3"/>
        <v>ド 透 訓</v>
      </c>
      <c r="T6" s="63" t="str">
        <f t="shared" si="3"/>
        <v>救 臨 感 へ 災 輪</v>
      </c>
      <c r="U6" s="64">
        <f>U8</f>
        <v>37102</v>
      </c>
      <c r="V6" s="64">
        <f>V8</f>
        <v>25772</v>
      </c>
      <c r="W6" s="63" t="str">
        <f>W8</f>
        <v>-</v>
      </c>
      <c r="X6" s="63" t="str">
        <f t="shared" ref="X6" si="4">X8</f>
        <v>第２種該当</v>
      </c>
      <c r="Y6" s="63" t="str">
        <f t="shared" si="3"/>
        <v>１０：１</v>
      </c>
      <c r="Z6" s="64">
        <f t="shared" si="3"/>
        <v>199</v>
      </c>
      <c r="AA6" s="64">
        <f t="shared" si="3"/>
        <v>78</v>
      </c>
      <c r="AB6" s="64" t="str">
        <f t="shared" si="3"/>
        <v>-</v>
      </c>
      <c r="AC6" s="64" t="str">
        <f t="shared" si="3"/>
        <v>-</v>
      </c>
      <c r="AD6" s="64">
        <f t="shared" si="3"/>
        <v>4</v>
      </c>
      <c r="AE6" s="64">
        <f t="shared" si="3"/>
        <v>281</v>
      </c>
      <c r="AF6" s="64">
        <f t="shared" si="3"/>
        <v>199</v>
      </c>
      <c r="AG6" s="64">
        <f t="shared" si="3"/>
        <v>78</v>
      </c>
      <c r="AH6" s="64">
        <f t="shared" si="3"/>
        <v>277</v>
      </c>
      <c r="AI6" s="65">
        <f>IF(AI8="-",NA(),AI8)</f>
        <v>103.1</v>
      </c>
      <c r="AJ6" s="65">
        <f t="shared" ref="AJ6:AR6" si="5">IF(AJ8="-",NA(),AJ8)</f>
        <v>98.6</v>
      </c>
      <c r="AK6" s="65">
        <f t="shared" si="5"/>
        <v>90.7</v>
      </c>
      <c r="AL6" s="65">
        <f t="shared" si="5"/>
        <v>90.7</v>
      </c>
      <c r="AM6" s="65">
        <f t="shared" si="5"/>
        <v>96.3</v>
      </c>
      <c r="AN6" s="65">
        <f t="shared" si="5"/>
        <v>96.2</v>
      </c>
      <c r="AO6" s="65">
        <f t="shared" si="5"/>
        <v>97.2</v>
      </c>
      <c r="AP6" s="65">
        <f t="shared" si="5"/>
        <v>97.5</v>
      </c>
      <c r="AQ6" s="65">
        <f t="shared" si="5"/>
        <v>96.9</v>
      </c>
      <c r="AR6" s="65">
        <f t="shared" si="5"/>
        <v>101.8</v>
      </c>
      <c r="AS6" s="65" t="str">
        <f>IF(AS8="-","【-】","【"&amp;SUBSTITUTE(TEXT(AS8,"#,##0.0"),"-","△")&amp;"】")</f>
        <v>【102.5】</v>
      </c>
      <c r="AT6" s="65">
        <f>IF(AT8="-",NA(),AT8)</f>
        <v>97.4</v>
      </c>
      <c r="AU6" s="65">
        <f t="shared" ref="AU6:BC6" si="6">IF(AU8="-",NA(),AU8)</f>
        <v>94.7</v>
      </c>
      <c r="AV6" s="65">
        <f t="shared" si="6"/>
        <v>86.9</v>
      </c>
      <c r="AW6" s="65">
        <f t="shared" si="6"/>
        <v>85.9</v>
      </c>
      <c r="AX6" s="65">
        <f t="shared" si="6"/>
        <v>79</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10.3</v>
      </c>
      <c r="BH6" s="65">
        <f t="shared" si="7"/>
        <v>26.4</v>
      </c>
      <c r="BI6" s="65">
        <f t="shared" si="7"/>
        <v>34.1</v>
      </c>
      <c r="BJ6" s="65">
        <f t="shared" si="7"/>
        <v>84.7</v>
      </c>
      <c r="BK6" s="65">
        <f t="shared" si="7"/>
        <v>86.8</v>
      </c>
      <c r="BL6" s="65">
        <f t="shared" si="7"/>
        <v>90.8</v>
      </c>
      <c r="BM6" s="65">
        <f t="shared" si="7"/>
        <v>81.900000000000006</v>
      </c>
      <c r="BN6" s="65">
        <f t="shared" si="7"/>
        <v>91.6</v>
      </c>
      <c r="BO6" s="65" t="str">
        <f>IF(BO8="-","【-】","【"&amp;SUBSTITUTE(TEXT(BO8,"#,##0.0"),"-","△")&amp;"】")</f>
        <v>【69.3】</v>
      </c>
      <c r="BP6" s="65">
        <f>IF(BP8="-",NA(),BP8)</f>
        <v>91.2</v>
      </c>
      <c r="BQ6" s="65">
        <f t="shared" ref="BQ6:BY6" si="8">IF(BQ8="-",NA(),BQ8)</f>
        <v>91.2</v>
      </c>
      <c r="BR6" s="65">
        <f t="shared" si="8"/>
        <v>90.9</v>
      </c>
      <c r="BS6" s="65">
        <f t="shared" si="8"/>
        <v>89.2</v>
      </c>
      <c r="BT6" s="65">
        <f t="shared" si="8"/>
        <v>80</v>
      </c>
      <c r="BU6" s="65">
        <f t="shared" si="8"/>
        <v>71.2</v>
      </c>
      <c r="BV6" s="65">
        <f t="shared" si="8"/>
        <v>73</v>
      </c>
      <c r="BW6" s="65">
        <f t="shared" si="8"/>
        <v>72.099999999999994</v>
      </c>
      <c r="BX6" s="65">
        <f t="shared" si="8"/>
        <v>72.900000000000006</v>
      </c>
      <c r="BY6" s="65">
        <f t="shared" si="8"/>
        <v>64.5</v>
      </c>
      <c r="BZ6" s="65" t="str">
        <f>IF(BZ8="-","【-】","【"&amp;SUBSTITUTE(TEXT(BZ8,"#,##0.0"),"-","△")&amp;"】")</f>
        <v>【67.2】</v>
      </c>
      <c r="CA6" s="66">
        <f>IF(CA8="-",NA(),CA8)</f>
        <v>29837</v>
      </c>
      <c r="CB6" s="66">
        <f t="shared" ref="CB6:CJ6" si="9">IF(CB8="-",NA(),CB8)</f>
        <v>29815</v>
      </c>
      <c r="CC6" s="66">
        <f t="shared" si="9"/>
        <v>29906</v>
      </c>
      <c r="CD6" s="66">
        <f t="shared" si="9"/>
        <v>30718</v>
      </c>
      <c r="CE6" s="66">
        <f t="shared" si="9"/>
        <v>30299</v>
      </c>
      <c r="CF6" s="66">
        <f t="shared" si="9"/>
        <v>44825</v>
      </c>
      <c r="CG6" s="66">
        <f t="shared" si="9"/>
        <v>45494</v>
      </c>
      <c r="CH6" s="66">
        <f t="shared" si="9"/>
        <v>47924</v>
      </c>
      <c r="CI6" s="66">
        <f t="shared" si="9"/>
        <v>48807</v>
      </c>
      <c r="CJ6" s="66">
        <f t="shared" si="9"/>
        <v>51594</v>
      </c>
      <c r="CK6" s="65" t="str">
        <f>IF(CK8="-","【-】","【"&amp;SUBSTITUTE(TEXT(CK8,"#,##0"),"-","△")&amp;"】")</f>
        <v>【56,733】</v>
      </c>
      <c r="CL6" s="66">
        <f>IF(CL8="-",NA(),CL8)</f>
        <v>7925</v>
      </c>
      <c r="CM6" s="66">
        <f t="shared" ref="CM6:CU6" si="10">IF(CM8="-",NA(),CM8)</f>
        <v>8146</v>
      </c>
      <c r="CN6" s="66">
        <f t="shared" si="10"/>
        <v>8150</v>
      </c>
      <c r="CO6" s="66">
        <f t="shared" si="10"/>
        <v>8002</v>
      </c>
      <c r="CP6" s="66">
        <f t="shared" si="10"/>
        <v>8065</v>
      </c>
      <c r="CQ6" s="66">
        <f t="shared" si="10"/>
        <v>12023</v>
      </c>
      <c r="CR6" s="66">
        <f t="shared" si="10"/>
        <v>12309</v>
      </c>
      <c r="CS6" s="66">
        <f t="shared" si="10"/>
        <v>12502</v>
      </c>
      <c r="CT6" s="66">
        <f t="shared" si="10"/>
        <v>12970</v>
      </c>
      <c r="CU6" s="66">
        <f t="shared" si="10"/>
        <v>13767</v>
      </c>
      <c r="CV6" s="65" t="str">
        <f>IF(CV8="-","【-】","【"&amp;SUBSTITUTE(TEXT(CV8,"#,##0"),"-","△")&amp;"】")</f>
        <v>【16,778】</v>
      </c>
      <c r="CW6" s="65">
        <f>IF(CW8="-",NA(),CW8)</f>
        <v>50.8</v>
      </c>
      <c r="CX6" s="65">
        <f t="shared" ref="CX6:DF6" si="11">IF(CX8="-",NA(),CX8)</f>
        <v>53.8</v>
      </c>
      <c r="CY6" s="65">
        <f t="shared" si="11"/>
        <v>54.7</v>
      </c>
      <c r="CZ6" s="65">
        <f t="shared" si="11"/>
        <v>54.3</v>
      </c>
      <c r="DA6" s="65">
        <f t="shared" si="11"/>
        <v>68.5</v>
      </c>
      <c r="DB6" s="65">
        <f t="shared" si="11"/>
        <v>59.7</v>
      </c>
      <c r="DC6" s="65">
        <f t="shared" si="11"/>
        <v>59</v>
      </c>
      <c r="DD6" s="65">
        <f t="shared" si="11"/>
        <v>59.4</v>
      </c>
      <c r="DE6" s="65">
        <f t="shared" si="11"/>
        <v>59.9</v>
      </c>
      <c r="DF6" s="65">
        <f t="shared" si="11"/>
        <v>63.4</v>
      </c>
      <c r="DG6" s="65" t="str">
        <f>IF(DG8="-","【-】","【"&amp;SUBSTITUTE(TEXT(DG8,"#,##0.0"),"-","△")&amp;"】")</f>
        <v>【58.8】</v>
      </c>
      <c r="DH6" s="65">
        <f>IF(DH8="-",NA(),DH8)</f>
        <v>14.8</v>
      </c>
      <c r="DI6" s="65">
        <f t="shared" ref="DI6:DQ6" si="12">IF(DI8="-",NA(),DI8)</f>
        <v>14.8</v>
      </c>
      <c r="DJ6" s="65">
        <f t="shared" si="12"/>
        <v>13.4</v>
      </c>
      <c r="DK6" s="65">
        <f t="shared" si="12"/>
        <v>13.4</v>
      </c>
      <c r="DL6" s="65">
        <f t="shared" si="12"/>
        <v>13.6</v>
      </c>
      <c r="DM6" s="65">
        <f t="shared" si="12"/>
        <v>20.9</v>
      </c>
      <c r="DN6" s="65">
        <f t="shared" si="12"/>
        <v>20.7</v>
      </c>
      <c r="DO6" s="65">
        <f t="shared" si="12"/>
        <v>20.6</v>
      </c>
      <c r="DP6" s="65">
        <f t="shared" si="12"/>
        <v>20.5</v>
      </c>
      <c r="DQ6" s="65">
        <f t="shared" si="12"/>
        <v>20.2</v>
      </c>
      <c r="DR6" s="65" t="str">
        <f>IF(DR8="-","【-】","【"&amp;SUBSTITUTE(TEXT(DR8,"#,##0.0"),"-","△")&amp;"】")</f>
        <v>【24.8】</v>
      </c>
      <c r="DS6" s="65">
        <f>IF(DS8="-",NA(),DS8)</f>
        <v>33.200000000000003</v>
      </c>
      <c r="DT6" s="65">
        <f t="shared" ref="DT6:EB6" si="13">IF(DT8="-",NA(),DT8)</f>
        <v>11.5</v>
      </c>
      <c r="DU6" s="65">
        <f t="shared" si="13"/>
        <v>16.2</v>
      </c>
      <c r="DV6" s="65">
        <f t="shared" si="13"/>
        <v>17.7</v>
      </c>
      <c r="DW6" s="65">
        <f t="shared" si="13"/>
        <v>23</v>
      </c>
      <c r="DX6" s="65">
        <f t="shared" si="13"/>
        <v>44.7</v>
      </c>
      <c r="DY6" s="65">
        <f t="shared" si="13"/>
        <v>46.9</v>
      </c>
      <c r="DZ6" s="65">
        <f t="shared" si="13"/>
        <v>48.6</v>
      </c>
      <c r="EA6" s="65">
        <f t="shared" si="13"/>
        <v>50.8</v>
      </c>
      <c r="EB6" s="65">
        <f t="shared" si="13"/>
        <v>51.4</v>
      </c>
      <c r="EC6" s="65" t="str">
        <f>IF(EC8="-","【-】","【"&amp;SUBSTITUTE(TEXT(EC8,"#,##0.0"),"-","△")&amp;"】")</f>
        <v>【54.8】</v>
      </c>
      <c r="ED6" s="65">
        <f>IF(ED8="-",NA(),ED8)</f>
        <v>50.3</v>
      </c>
      <c r="EE6" s="65">
        <f t="shared" ref="EE6:EM6" si="14">IF(EE8="-",NA(),EE8)</f>
        <v>24.2</v>
      </c>
      <c r="EF6" s="65">
        <f t="shared" si="14"/>
        <v>35.700000000000003</v>
      </c>
      <c r="EG6" s="65">
        <f t="shared" si="14"/>
        <v>45.7</v>
      </c>
      <c r="EH6" s="65">
        <f t="shared" si="14"/>
        <v>55.4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12961829</v>
      </c>
      <c r="EP6" s="66">
        <f t="shared" ref="EP6:EX6" si="15">IF(EP8="-",NA(),EP8)</f>
        <v>38684036</v>
      </c>
      <c r="EQ6" s="66">
        <f t="shared" si="15"/>
        <v>40565292</v>
      </c>
      <c r="ER6" s="66">
        <f t="shared" si="15"/>
        <v>42760758</v>
      </c>
      <c r="ES6" s="66">
        <f t="shared" si="15"/>
        <v>43151527</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170</v>
      </c>
      <c r="B7" s="63">
        <f t="shared" ref="B7:AH7" si="16">B8</f>
        <v>2020</v>
      </c>
      <c r="C7" s="63">
        <f t="shared" si="16"/>
        <v>322091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15</v>
      </c>
      <c r="R7" s="63" t="str">
        <f t="shared" si="16"/>
        <v>-</v>
      </c>
      <c r="S7" s="63" t="str">
        <f t="shared" si="16"/>
        <v>ド 透 訓</v>
      </c>
      <c r="T7" s="63" t="str">
        <f t="shared" si="16"/>
        <v>救 臨 感 へ 災 輪</v>
      </c>
      <c r="U7" s="64">
        <f>U8</f>
        <v>37102</v>
      </c>
      <c r="V7" s="64">
        <f>V8</f>
        <v>25772</v>
      </c>
      <c r="W7" s="63" t="str">
        <f>W8</f>
        <v>-</v>
      </c>
      <c r="X7" s="63" t="str">
        <f t="shared" si="16"/>
        <v>第２種該当</v>
      </c>
      <c r="Y7" s="63" t="str">
        <f t="shared" si="16"/>
        <v>１０：１</v>
      </c>
      <c r="Z7" s="64">
        <f t="shared" si="16"/>
        <v>199</v>
      </c>
      <c r="AA7" s="64">
        <f t="shared" si="16"/>
        <v>78</v>
      </c>
      <c r="AB7" s="64" t="str">
        <f t="shared" si="16"/>
        <v>-</v>
      </c>
      <c r="AC7" s="64" t="str">
        <f t="shared" si="16"/>
        <v>-</v>
      </c>
      <c r="AD7" s="64">
        <f t="shared" si="16"/>
        <v>4</v>
      </c>
      <c r="AE7" s="64">
        <f t="shared" si="16"/>
        <v>281</v>
      </c>
      <c r="AF7" s="64">
        <f t="shared" si="16"/>
        <v>199</v>
      </c>
      <c r="AG7" s="64">
        <f t="shared" si="16"/>
        <v>78</v>
      </c>
      <c r="AH7" s="64">
        <f t="shared" si="16"/>
        <v>277</v>
      </c>
      <c r="AI7" s="65">
        <f>AI8</f>
        <v>103.1</v>
      </c>
      <c r="AJ7" s="65">
        <f t="shared" ref="AJ7:AR7" si="17">AJ8</f>
        <v>98.6</v>
      </c>
      <c r="AK7" s="65">
        <f t="shared" si="17"/>
        <v>90.7</v>
      </c>
      <c r="AL7" s="65">
        <f t="shared" si="17"/>
        <v>90.7</v>
      </c>
      <c r="AM7" s="65">
        <f t="shared" si="17"/>
        <v>96.3</v>
      </c>
      <c r="AN7" s="65">
        <f t="shared" si="17"/>
        <v>96.2</v>
      </c>
      <c r="AO7" s="65">
        <f t="shared" si="17"/>
        <v>97.2</v>
      </c>
      <c r="AP7" s="65">
        <f t="shared" si="17"/>
        <v>97.5</v>
      </c>
      <c r="AQ7" s="65">
        <f t="shared" si="17"/>
        <v>96.9</v>
      </c>
      <c r="AR7" s="65">
        <f t="shared" si="17"/>
        <v>101.8</v>
      </c>
      <c r="AS7" s="65"/>
      <c r="AT7" s="65">
        <f>AT8</f>
        <v>97.4</v>
      </c>
      <c r="AU7" s="65">
        <f t="shared" ref="AU7:BC7" si="18">AU8</f>
        <v>94.7</v>
      </c>
      <c r="AV7" s="65">
        <f t="shared" si="18"/>
        <v>86.9</v>
      </c>
      <c r="AW7" s="65">
        <f t="shared" si="18"/>
        <v>85.9</v>
      </c>
      <c r="AX7" s="65">
        <f t="shared" si="18"/>
        <v>79</v>
      </c>
      <c r="AY7" s="65">
        <f t="shared" si="18"/>
        <v>85.7</v>
      </c>
      <c r="AZ7" s="65">
        <f t="shared" si="18"/>
        <v>85.9</v>
      </c>
      <c r="BA7" s="65">
        <f t="shared" si="18"/>
        <v>86</v>
      </c>
      <c r="BB7" s="65">
        <f t="shared" si="18"/>
        <v>86</v>
      </c>
      <c r="BC7" s="65">
        <f t="shared" si="18"/>
        <v>80.7</v>
      </c>
      <c r="BD7" s="65"/>
      <c r="BE7" s="65">
        <f>BE8</f>
        <v>0</v>
      </c>
      <c r="BF7" s="65">
        <f t="shared" ref="BF7:BN7" si="19">BF8</f>
        <v>0</v>
      </c>
      <c r="BG7" s="65">
        <f t="shared" si="19"/>
        <v>10.3</v>
      </c>
      <c r="BH7" s="65">
        <f t="shared" si="19"/>
        <v>26.4</v>
      </c>
      <c r="BI7" s="65">
        <f t="shared" si="19"/>
        <v>34.1</v>
      </c>
      <c r="BJ7" s="65">
        <f t="shared" si="19"/>
        <v>84.7</v>
      </c>
      <c r="BK7" s="65">
        <f t="shared" si="19"/>
        <v>86.8</v>
      </c>
      <c r="BL7" s="65">
        <f t="shared" si="19"/>
        <v>90.8</v>
      </c>
      <c r="BM7" s="65">
        <f t="shared" si="19"/>
        <v>81.900000000000006</v>
      </c>
      <c r="BN7" s="65">
        <f t="shared" si="19"/>
        <v>91.6</v>
      </c>
      <c r="BO7" s="65"/>
      <c r="BP7" s="65">
        <f>BP8</f>
        <v>91.2</v>
      </c>
      <c r="BQ7" s="65">
        <f t="shared" ref="BQ7:BY7" si="20">BQ8</f>
        <v>91.2</v>
      </c>
      <c r="BR7" s="65">
        <f t="shared" si="20"/>
        <v>90.9</v>
      </c>
      <c r="BS7" s="65">
        <f t="shared" si="20"/>
        <v>89.2</v>
      </c>
      <c r="BT7" s="65">
        <f t="shared" si="20"/>
        <v>80</v>
      </c>
      <c r="BU7" s="65">
        <f t="shared" si="20"/>
        <v>71.2</v>
      </c>
      <c r="BV7" s="65">
        <f t="shared" si="20"/>
        <v>73</v>
      </c>
      <c r="BW7" s="65">
        <f t="shared" si="20"/>
        <v>72.099999999999994</v>
      </c>
      <c r="BX7" s="65">
        <f t="shared" si="20"/>
        <v>72.900000000000006</v>
      </c>
      <c r="BY7" s="65">
        <f t="shared" si="20"/>
        <v>64.5</v>
      </c>
      <c r="BZ7" s="65"/>
      <c r="CA7" s="66">
        <f>CA8</f>
        <v>29837</v>
      </c>
      <c r="CB7" s="66">
        <f t="shared" ref="CB7:CJ7" si="21">CB8</f>
        <v>29815</v>
      </c>
      <c r="CC7" s="66">
        <f t="shared" si="21"/>
        <v>29906</v>
      </c>
      <c r="CD7" s="66">
        <f t="shared" si="21"/>
        <v>30718</v>
      </c>
      <c r="CE7" s="66">
        <f t="shared" si="21"/>
        <v>30299</v>
      </c>
      <c r="CF7" s="66">
        <f t="shared" si="21"/>
        <v>44825</v>
      </c>
      <c r="CG7" s="66">
        <f t="shared" si="21"/>
        <v>45494</v>
      </c>
      <c r="CH7" s="66">
        <f t="shared" si="21"/>
        <v>47924</v>
      </c>
      <c r="CI7" s="66">
        <f t="shared" si="21"/>
        <v>48807</v>
      </c>
      <c r="CJ7" s="66">
        <f t="shared" si="21"/>
        <v>51594</v>
      </c>
      <c r="CK7" s="65"/>
      <c r="CL7" s="66">
        <f>CL8</f>
        <v>7925</v>
      </c>
      <c r="CM7" s="66">
        <f t="shared" ref="CM7:CU7" si="22">CM8</f>
        <v>8146</v>
      </c>
      <c r="CN7" s="66">
        <f t="shared" si="22"/>
        <v>8150</v>
      </c>
      <c r="CO7" s="66">
        <f t="shared" si="22"/>
        <v>8002</v>
      </c>
      <c r="CP7" s="66">
        <f t="shared" si="22"/>
        <v>8065</v>
      </c>
      <c r="CQ7" s="66">
        <f t="shared" si="22"/>
        <v>12023</v>
      </c>
      <c r="CR7" s="66">
        <f t="shared" si="22"/>
        <v>12309</v>
      </c>
      <c r="CS7" s="66">
        <f t="shared" si="22"/>
        <v>12502</v>
      </c>
      <c r="CT7" s="66">
        <f t="shared" si="22"/>
        <v>12970</v>
      </c>
      <c r="CU7" s="66">
        <f t="shared" si="22"/>
        <v>13767</v>
      </c>
      <c r="CV7" s="65"/>
      <c r="CW7" s="65">
        <f>CW8</f>
        <v>50.8</v>
      </c>
      <c r="CX7" s="65">
        <f t="shared" ref="CX7:DF7" si="23">CX8</f>
        <v>53.8</v>
      </c>
      <c r="CY7" s="65">
        <f t="shared" si="23"/>
        <v>54.7</v>
      </c>
      <c r="CZ7" s="65">
        <f t="shared" si="23"/>
        <v>54.3</v>
      </c>
      <c r="DA7" s="65">
        <f t="shared" si="23"/>
        <v>68.5</v>
      </c>
      <c r="DB7" s="65">
        <f t="shared" si="23"/>
        <v>59.7</v>
      </c>
      <c r="DC7" s="65">
        <f t="shared" si="23"/>
        <v>59</v>
      </c>
      <c r="DD7" s="65">
        <f t="shared" si="23"/>
        <v>59.4</v>
      </c>
      <c r="DE7" s="65">
        <f t="shared" si="23"/>
        <v>59.9</v>
      </c>
      <c r="DF7" s="65">
        <f t="shared" si="23"/>
        <v>63.4</v>
      </c>
      <c r="DG7" s="65"/>
      <c r="DH7" s="65">
        <f>DH8</f>
        <v>14.8</v>
      </c>
      <c r="DI7" s="65">
        <f t="shared" ref="DI7:DQ7" si="24">DI8</f>
        <v>14.8</v>
      </c>
      <c r="DJ7" s="65">
        <f t="shared" si="24"/>
        <v>13.4</v>
      </c>
      <c r="DK7" s="65">
        <f t="shared" si="24"/>
        <v>13.4</v>
      </c>
      <c r="DL7" s="65">
        <f t="shared" si="24"/>
        <v>13.6</v>
      </c>
      <c r="DM7" s="65">
        <f t="shared" si="24"/>
        <v>20.9</v>
      </c>
      <c r="DN7" s="65">
        <f t="shared" si="24"/>
        <v>20.7</v>
      </c>
      <c r="DO7" s="65">
        <f t="shared" si="24"/>
        <v>20.6</v>
      </c>
      <c r="DP7" s="65">
        <f t="shared" si="24"/>
        <v>20.5</v>
      </c>
      <c r="DQ7" s="65">
        <f t="shared" si="24"/>
        <v>20.2</v>
      </c>
      <c r="DR7" s="65"/>
      <c r="DS7" s="65">
        <f>DS8</f>
        <v>33.200000000000003</v>
      </c>
      <c r="DT7" s="65">
        <f t="shared" ref="DT7:EB7" si="25">DT8</f>
        <v>11.5</v>
      </c>
      <c r="DU7" s="65">
        <f t="shared" si="25"/>
        <v>16.2</v>
      </c>
      <c r="DV7" s="65">
        <f t="shared" si="25"/>
        <v>17.7</v>
      </c>
      <c r="DW7" s="65">
        <f t="shared" si="25"/>
        <v>23</v>
      </c>
      <c r="DX7" s="65">
        <f t="shared" si="25"/>
        <v>44.7</v>
      </c>
      <c r="DY7" s="65">
        <f t="shared" si="25"/>
        <v>46.9</v>
      </c>
      <c r="DZ7" s="65">
        <f t="shared" si="25"/>
        <v>48.6</v>
      </c>
      <c r="EA7" s="65">
        <f t="shared" si="25"/>
        <v>50.8</v>
      </c>
      <c r="EB7" s="65">
        <f t="shared" si="25"/>
        <v>51.4</v>
      </c>
      <c r="EC7" s="65"/>
      <c r="ED7" s="65">
        <f>ED8</f>
        <v>50.3</v>
      </c>
      <c r="EE7" s="65">
        <f t="shared" ref="EE7:EM7" si="26">EE8</f>
        <v>24.2</v>
      </c>
      <c r="EF7" s="65">
        <f t="shared" si="26"/>
        <v>35.700000000000003</v>
      </c>
      <c r="EG7" s="65">
        <f t="shared" si="26"/>
        <v>45.7</v>
      </c>
      <c r="EH7" s="65">
        <f t="shared" si="26"/>
        <v>55.4</v>
      </c>
      <c r="EI7" s="65">
        <f t="shared" si="26"/>
        <v>64.2</v>
      </c>
      <c r="EJ7" s="65">
        <f t="shared" si="26"/>
        <v>67.3</v>
      </c>
      <c r="EK7" s="65">
        <f t="shared" si="26"/>
        <v>70.099999999999994</v>
      </c>
      <c r="EL7" s="65">
        <f t="shared" si="26"/>
        <v>72.599999999999994</v>
      </c>
      <c r="EM7" s="65">
        <f t="shared" si="26"/>
        <v>71.900000000000006</v>
      </c>
      <c r="EN7" s="65"/>
      <c r="EO7" s="66">
        <f>EO8</f>
        <v>12961829</v>
      </c>
      <c r="EP7" s="66">
        <f t="shared" ref="EP7:EX7" si="27">EP8</f>
        <v>38684036</v>
      </c>
      <c r="EQ7" s="66">
        <f t="shared" si="27"/>
        <v>40565292</v>
      </c>
      <c r="ER7" s="66">
        <f t="shared" si="27"/>
        <v>42760758</v>
      </c>
      <c r="ES7" s="66">
        <f t="shared" si="27"/>
        <v>43151527</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322091</v>
      </c>
      <c r="D8" s="68">
        <v>46</v>
      </c>
      <c r="E8" s="68">
        <v>6</v>
      </c>
      <c r="F8" s="68">
        <v>0</v>
      </c>
      <c r="G8" s="68">
        <v>1</v>
      </c>
      <c r="H8" s="68" t="s">
        <v>171</v>
      </c>
      <c r="I8" s="68" t="s">
        <v>172</v>
      </c>
      <c r="J8" s="68" t="s">
        <v>173</v>
      </c>
      <c r="K8" s="68" t="s">
        <v>174</v>
      </c>
      <c r="L8" s="68" t="s">
        <v>175</v>
      </c>
      <c r="M8" s="68" t="s">
        <v>176</v>
      </c>
      <c r="N8" s="68" t="s">
        <v>177</v>
      </c>
      <c r="O8" s="68" t="s">
        <v>178</v>
      </c>
      <c r="P8" s="68" t="s">
        <v>179</v>
      </c>
      <c r="Q8" s="69">
        <v>15</v>
      </c>
      <c r="R8" s="68" t="s">
        <v>39</v>
      </c>
      <c r="S8" s="68" t="s">
        <v>180</v>
      </c>
      <c r="T8" s="68" t="s">
        <v>181</v>
      </c>
      <c r="U8" s="69">
        <v>37102</v>
      </c>
      <c r="V8" s="69">
        <v>25772</v>
      </c>
      <c r="W8" s="68" t="s">
        <v>39</v>
      </c>
      <c r="X8" s="68" t="s">
        <v>182</v>
      </c>
      <c r="Y8" s="70" t="s">
        <v>183</v>
      </c>
      <c r="Z8" s="69">
        <v>199</v>
      </c>
      <c r="AA8" s="69">
        <v>78</v>
      </c>
      <c r="AB8" s="69" t="s">
        <v>39</v>
      </c>
      <c r="AC8" s="69" t="s">
        <v>39</v>
      </c>
      <c r="AD8" s="69">
        <v>4</v>
      </c>
      <c r="AE8" s="69">
        <v>281</v>
      </c>
      <c r="AF8" s="69">
        <v>199</v>
      </c>
      <c r="AG8" s="69">
        <v>78</v>
      </c>
      <c r="AH8" s="69">
        <v>277</v>
      </c>
      <c r="AI8" s="71">
        <v>103.1</v>
      </c>
      <c r="AJ8" s="71">
        <v>98.6</v>
      </c>
      <c r="AK8" s="71">
        <v>90.7</v>
      </c>
      <c r="AL8" s="71">
        <v>90.7</v>
      </c>
      <c r="AM8" s="71">
        <v>96.3</v>
      </c>
      <c r="AN8" s="71">
        <v>96.2</v>
      </c>
      <c r="AO8" s="71">
        <v>97.2</v>
      </c>
      <c r="AP8" s="71">
        <v>97.5</v>
      </c>
      <c r="AQ8" s="71">
        <v>96.9</v>
      </c>
      <c r="AR8" s="71">
        <v>101.8</v>
      </c>
      <c r="AS8" s="71">
        <v>102.5</v>
      </c>
      <c r="AT8" s="71">
        <v>97.4</v>
      </c>
      <c r="AU8" s="71">
        <v>94.7</v>
      </c>
      <c r="AV8" s="71">
        <v>86.9</v>
      </c>
      <c r="AW8" s="71">
        <v>85.9</v>
      </c>
      <c r="AX8" s="71">
        <v>79</v>
      </c>
      <c r="AY8" s="71">
        <v>85.7</v>
      </c>
      <c r="AZ8" s="71">
        <v>85.9</v>
      </c>
      <c r="BA8" s="71">
        <v>86</v>
      </c>
      <c r="BB8" s="71">
        <v>86</v>
      </c>
      <c r="BC8" s="71">
        <v>80.7</v>
      </c>
      <c r="BD8" s="71">
        <v>84.7</v>
      </c>
      <c r="BE8" s="72">
        <v>0</v>
      </c>
      <c r="BF8" s="72">
        <v>0</v>
      </c>
      <c r="BG8" s="72">
        <v>10.3</v>
      </c>
      <c r="BH8" s="72">
        <v>26.4</v>
      </c>
      <c r="BI8" s="72">
        <v>34.1</v>
      </c>
      <c r="BJ8" s="72">
        <v>84.7</v>
      </c>
      <c r="BK8" s="72">
        <v>86.8</v>
      </c>
      <c r="BL8" s="72">
        <v>90.8</v>
      </c>
      <c r="BM8" s="72">
        <v>81.900000000000006</v>
      </c>
      <c r="BN8" s="72">
        <v>91.6</v>
      </c>
      <c r="BO8" s="72">
        <v>69.3</v>
      </c>
      <c r="BP8" s="71">
        <v>91.2</v>
      </c>
      <c r="BQ8" s="71">
        <v>91.2</v>
      </c>
      <c r="BR8" s="71">
        <v>90.9</v>
      </c>
      <c r="BS8" s="71">
        <v>89.2</v>
      </c>
      <c r="BT8" s="71">
        <v>80</v>
      </c>
      <c r="BU8" s="71">
        <v>71.2</v>
      </c>
      <c r="BV8" s="71">
        <v>73</v>
      </c>
      <c r="BW8" s="71">
        <v>72.099999999999994</v>
      </c>
      <c r="BX8" s="71">
        <v>72.900000000000006</v>
      </c>
      <c r="BY8" s="71">
        <v>64.5</v>
      </c>
      <c r="BZ8" s="71">
        <v>67.2</v>
      </c>
      <c r="CA8" s="72">
        <v>29837</v>
      </c>
      <c r="CB8" s="72">
        <v>29815</v>
      </c>
      <c r="CC8" s="72">
        <v>29906</v>
      </c>
      <c r="CD8" s="72">
        <v>30718</v>
      </c>
      <c r="CE8" s="72">
        <v>30299</v>
      </c>
      <c r="CF8" s="72">
        <v>44825</v>
      </c>
      <c r="CG8" s="72">
        <v>45494</v>
      </c>
      <c r="CH8" s="72">
        <v>47924</v>
      </c>
      <c r="CI8" s="72">
        <v>48807</v>
      </c>
      <c r="CJ8" s="72">
        <v>51594</v>
      </c>
      <c r="CK8" s="71">
        <v>56733</v>
      </c>
      <c r="CL8" s="72">
        <v>7925</v>
      </c>
      <c r="CM8" s="72">
        <v>8146</v>
      </c>
      <c r="CN8" s="72">
        <v>8150</v>
      </c>
      <c r="CO8" s="72">
        <v>8002</v>
      </c>
      <c r="CP8" s="72">
        <v>8065</v>
      </c>
      <c r="CQ8" s="72">
        <v>12023</v>
      </c>
      <c r="CR8" s="72">
        <v>12309</v>
      </c>
      <c r="CS8" s="72">
        <v>12502</v>
      </c>
      <c r="CT8" s="72">
        <v>12970</v>
      </c>
      <c r="CU8" s="72">
        <v>13767</v>
      </c>
      <c r="CV8" s="71">
        <v>16778</v>
      </c>
      <c r="CW8" s="72">
        <v>50.8</v>
      </c>
      <c r="CX8" s="72">
        <v>53.8</v>
      </c>
      <c r="CY8" s="72">
        <v>54.7</v>
      </c>
      <c r="CZ8" s="72">
        <v>54.3</v>
      </c>
      <c r="DA8" s="72">
        <v>68.5</v>
      </c>
      <c r="DB8" s="72">
        <v>59.7</v>
      </c>
      <c r="DC8" s="72">
        <v>59</v>
      </c>
      <c r="DD8" s="72">
        <v>59.4</v>
      </c>
      <c r="DE8" s="72">
        <v>59.9</v>
      </c>
      <c r="DF8" s="72">
        <v>63.4</v>
      </c>
      <c r="DG8" s="72">
        <v>58.8</v>
      </c>
      <c r="DH8" s="72">
        <v>14.8</v>
      </c>
      <c r="DI8" s="72">
        <v>14.8</v>
      </c>
      <c r="DJ8" s="72">
        <v>13.4</v>
      </c>
      <c r="DK8" s="72">
        <v>13.4</v>
      </c>
      <c r="DL8" s="72">
        <v>13.6</v>
      </c>
      <c r="DM8" s="72">
        <v>20.9</v>
      </c>
      <c r="DN8" s="72">
        <v>20.7</v>
      </c>
      <c r="DO8" s="72">
        <v>20.6</v>
      </c>
      <c r="DP8" s="72">
        <v>20.5</v>
      </c>
      <c r="DQ8" s="72">
        <v>20.2</v>
      </c>
      <c r="DR8" s="72">
        <v>24.8</v>
      </c>
      <c r="DS8" s="71">
        <v>33.200000000000003</v>
      </c>
      <c r="DT8" s="71">
        <v>11.5</v>
      </c>
      <c r="DU8" s="71">
        <v>16.2</v>
      </c>
      <c r="DV8" s="71">
        <v>17.7</v>
      </c>
      <c r="DW8" s="71">
        <v>23</v>
      </c>
      <c r="DX8" s="71">
        <v>44.7</v>
      </c>
      <c r="DY8" s="71">
        <v>46.9</v>
      </c>
      <c r="DZ8" s="71">
        <v>48.6</v>
      </c>
      <c r="EA8" s="71">
        <v>50.8</v>
      </c>
      <c r="EB8" s="71">
        <v>51.4</v>
      </c>
      <c r="EC8" s="71">
        <v>54.8</v>
      </c>
      <c r="ED8" s="71">
        <v>50.3</v>
      </c>
      <c r="EE8" s="71">
        <v>24.2</v>
      </c>
      <c r="EF8" s="71">
        <v>35.700000000000003</v>
      </c>
      <c r="EG8" s="71">
        <v>45.7</v>
      </c>
      <c r="EH8" s="71">
        <v>55.4</v>
      </c>
      <c r="EI8" s="71">
        <v>64.2</v>
      </c>
      <c r="EJ8" s="71">
        <v>67.3</v>
      </c>
      <c r="EK8" s="71">
        <v>70.099999999999994</v>
      </c>
      <c r="EL8" s="71">
        <v>72.599999999999994</v>
      </c>
      <c r="EM8" s="71">
        <v>71.900000000000006</v>
      </c>
      <c r="EN8" s="71">
        <v>70.3</v>
      </c>
      <c r="EO8" s="72">
        <v>12961829</v>
      </c>
      <c r="EP8" s="72">
        <v>38684036</v>
      </c>
      <c r="EQ8" s="72">
        <v>40565292</v>
      </c>
      <c r="ER8" s="72">
        <v>42760758</v>
      </c>
      <c r="ES8" s="72">
        <v>43151527</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2022-02-03T00:09:39Z</cp:lastPrinted>
  <dcterms:created xsi:type="dcterms:W3CDTF">2021-12-03T08:51:34Z</dcterms:created>
  <dcterms:modified xsi:type="dcterms:W3CDTF">2022-02-03T00:13:46Z</dcterms:modified>
  <cp:category/>
</cp:coreProperties>
</file>