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2分\上水\"/>
    </mc:Choice>
  </mc:AlternateContent>
  <workbookProtection workbookAlgorithmName="SHA-512" workbookHashValue="yuNw6WXs113nptnvuOCJVoNGWXHJb0BToezIidAUeZi44jZWtSj7Ly+WQEIXUHO1c7PkJ2jxhNHehd2bdv301g==" workbookSaltValue="F0ok+M3JA20GqExljwkT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<sst xmlns="http://schemas.openxmlformats.org/spreadsheetml/2006/main" count="228" uniqueCount="112">
  <si>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</si>
  <si>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</si>
  <si>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</si>
  <si>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</si>
  <si>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</si>
  <si>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</si>
  <si>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</si>
  <si>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</si>
  <si>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</si>
  <si>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</si>
  <si>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</si>
  <si>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</si>
  <si>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</si>
  <si>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</si>
  <si>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</si>
  <si>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</si>
  <si>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</si>
  <si>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</si>
  <si>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</si>
  <si>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</si>
  <si>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</si>
  <si>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</si>
  <si>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</si>
  <si>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</si>
  <si>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</si>
  <si>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</si>
  <si>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</si>
  <si>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</si>
  <si>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</si>
  <si>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</si>
  <si>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</si>
  <si>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</si>
  <si>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</si>
  <si>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</si>
  <si>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</si>
  <si>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</si>
  <si>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</si>
  <si>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</si>
  <si>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</si>
  <si>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</si>
  <si>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</si>
  <si>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</si>
  <si>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</si>
  <si>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</si>
  <si>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</si>
  <si>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</si>
  <si>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</si>
  <si>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</si>
  <si>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</si>
  <si>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</si>
  <si>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</si>
  <si>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</si>
  <si>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</si>
  <si>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</si>
  <si>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</si>
  <si>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</si>
  <si>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</si>
  <si>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</si>
  <si>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</si>
  <si>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</si>
  <si>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</si>
  <si>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</si>
  <si>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</si>
  <si>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</si>
  <si>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</si>
  <si>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</si>
  <si>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</si>
  <si>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</si>
  <si>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</si>
  <si>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</si>
  <si>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</si>
  <si>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</si>
  <si>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</si>
  <si>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</si>
  <si>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</si>
  <si>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</si>
  <si>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</si>
  <si>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</si>
  <si>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</si>
  <si>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</si>
  <si>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</si>
  <si>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</si>
  <si>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</si>
  <si>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</si>
  <si>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</si>
  <si>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</si>
  <si>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</si>
  <si>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</si>
  <si>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</si>
  <si>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</si>
  <si>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</si>
  <si>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</si>
  <si>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</si>
  <si>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</si>
  <si>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</si>
  <si>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</si>
  <si>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</si>
  <si>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</si>
  <si>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</si>
  <si>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</si>
  <si>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</si>
  <si>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</si>
  <si>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</si>
  <si>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</si>
  <si>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</si>
  <si>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</si>
  <si>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</si>
  <si>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</si>
  <si>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</si>
  <si>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●H29年度の簡易水道統合の影響により、全体的に指標の数値に変動が起きている。
➀経常収支比率は、全国平均より下回っているものの、費用の抑制やH29年度の料金改定により100パーセントを超す比率を維持している。
③流動比率について、H28年度までは全国平均を上回っていたが、H29年度の簡易水道統合による流動負債増加の影響等でH29年度以降は下回っている。今後も現金などの流動資産を維持し比率を保つ必要がある。
④地理的条件と集落の点在により過去からの投資規模は大きい。簡易水道統合により企業債残高も大きく増加したため、今後も企業債発行抑制に努め、着実な償還を行い、比率の抑制に努めなければならない。
⑤簡易水道統合の影響が大きく、給水に係る費用が給水収益で賄えておらず平均を下回っている。一般会計からの一定の補填を受けながらも、適正な料金水準を保っていく必要がある。
⑥地理的条件等により費用も多く平均を上回っている。簡易水道統合により施設数も多くなり、今以上に投資の効率化や維持管理費の削減に努める必要がある。
⑦漏水が生じた場合の迅速な対応及び施設の適正管理に努める。
⑧例年有収率は平均値を上回っており、施設の稼働状況が収益に反映されていると言える。一層の有収率向上に努める。</t>
    <phoneticPr fontId="4"/>
  </si>
  <si>
    <t>本市の水道施設は、投資の時期が比較的若いため老朽化を示す各比率は平均より下回っている。
　また、近年、旧簡易水道を含む施設の更新や給水区域拡張のための施設整備を行っている。
　しかしながら、近い将来老朽化に伴う多額の更新費用が発生すると予測されるため、長寿命化を図り事業費を抑えながら、計画的に耐震性も考慮し更新を進め施設の健全化を図る必要がある。</t>
    <phoneticPr fontId="4"/>
  </si>
  <si>
    <t>安全・安心で安定した水道の供給を持続させるため、一層の経営健全化が求められることから、適正な料金水準を保ち、有収率の向上を図る。
　また、維持管理の効率化（施設の統廃合や広域化等）を検討し経営基盤の強化に努める。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</si>
</sst>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0.04</c:v>
                </c:pt>
                <c:pt idx="2">
                  <c:v>0.28000000000000003</c:v>
                </c:pt>
                <c:pt idx="3">
                  <c:v>0.04</c:v>
                </c:pt>
                <c:pt idx="4">
                  <c:v>0.37</c:v>
                </c:pt>
              </c:numCache>
            </c:numRef>
          </c:val>
          <c:extLst>
            <c:ext xmlns:c16="http://schemas.microsoft.com/office/drawing/2014/chart" uri="{C3380CC4-5D6E-409C-BE32-E72D297353CC}">
              <c16:uniqueId val="{00000000-0E30-4634-B3A7-1FD833D8B6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E30-4634-B3A7-1FD833D8B6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63.68</c:v>
                </c:pt>
                <c:pt idx="1">
                  <c:v>73.64</c:v>
                </c:pt>
                <c:pt idx="2">
                  <c:v>69.48</c:v>
                </c:pt>
                <c:pt idx="3">
                  <c:v>71.69</c:v>
                </c:pt>
                <c:pt idx="4">
                  <c:v>72.86</c:v>
                </c:pt>
              </c:numCache>
            </c:numRef>
          </c:val>
          <c:extLst>
            <c:ext xmlns:c16="http://schemas.microsoft.com/office/drawing/2014/chart" uri="{C3380CC4-5D6E-409C-BE32-E72D297353CC}">
              <c16:uniqueId val="{00000000-CD08-4CC3-A8E3-37A80226CF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CD08-4CC3-A8E3-37A80226CF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90.6</c:v>
                </c:pt>
                <c:pt idx="1">
                  <c:v>89.95</c:v>
                </c:pt>
                <c:pt idx="2">
                  <c:v>88.85</c:v>
                </c:pt>
                <c:pt idx="3">
                  <c:v>88.7</c:v>
                </c:pt>
                <c:pt idx="4">
                  <c:v>88.73</c:v>
                </c:pt>
              </c:numCache>
            </c:numRef>
          </c:val>
          <c:extLst>
            <c:ext xmlns:c16="http://schemas.microsoft.com/office/drawing/2014/chart" uri="{C3380CC4-5D6E-409C-BE32-E72D297353CC}">
              <c16:uniqueId val="{00000000-BAC0-4581-B01A-3C2D6036CC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BAC0-4581-B01A-3C2D6036CC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106.14</c:v>
                </c:pt>
                <c:pt idx="1">
                  <c:v>107.62</c:v>
                </c:pt>
                <c:pt idx="2">
                  <c:v>105.44</c:v>
                </c:pt>
                <c:pt idx="3">
                  <c:v>107.17</c:v>
                </c:pt>
                <c:pt idx="4">
                  <c:v>108.79</c:v>
                </c:pt>
              </c:numCache>
            </c:numRef>
          </c:val>
          <c:extLst>
            <c:ext xmlns:c16="http://schemas.microsoft.com/office/drawing/2014/chart" uri="{C3380CC4-5D6E-409C-BE32-E72D297353CC}">
              <c16:uniqueId val="{00000000-7739-4BB5-9FB5-DA88DB5D3F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7739-4BB5-9FB5-DA88DB5D3F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46.44</c:v>
                </c:pt>
                <c:pt idx="1">
                  <c:v>38.51</c:v>
                </c:pt>
                <c:pt idx="2">
                  <c:v>40.82</c:v>
                </c:pt>
                <c:pt idx="3">
                  <c:v>42.89</c:v>
                </c:pt>
                <c:pt idx="4">
                  <c:v>45.34</c:v>
                </c:pt>
              </c:numCache>
            </c:numRef>
          </c:val>
          <c:extLst>
            <c:ext xmlns:c16="http://schemas.microsoft.com/office/drawing/2014/chart" uri="{C3380CC4-5D6E-409C-BE32-E72D297353CC}">
              <c16:uniqueId val="{00000000-A95D-46F6-8DE1-FB5826A052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A95D-46F6-8DE1-FB5826A052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10.8</c:v>
                </c:pt>
                <c:pt idx="1">
                  <c:v>7.9</c:v>
                </c:pt>
                <c:pt idx="2">
                  <c:v>10.7</c:v>
                </c:pt>
                <c:pt idx="3">
                  <c:v>12.16</c:v>
                </c:pt>
                <c:pt idx="4">
                  <c:v>10.87</c:v>
                </c:pt>
              </c:numCache>
            </c:numRef>
          </c:val>
          <c:extLst>
            <c:ext xmlns:c16="http://schemas.microsoft.com/office/drawing/2014/chart" uri="{C3380CC4-5D6E-409C-BE32-E72D297353CC}">
              <c16:uniqueId val="{00000000-B087-46AF-91F5-7B705865B0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B087-46AF-91F5-7B705865B0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B1-4F9F-BE64-F6F207CA4F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48B1-4F9F-BE64-F6F207CA4F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485.21</c:v>
                </c:pt>
                <c:pt idx="1">
                  <c:v>306.39999999999998</c:v>
                </c:pt>
                <c:pt idx="2">
                  <c:v>324.81</c:v>
                </c:pt>
                <c:pt idx="3">
                  <c:v>321.29000000000002</c:v>
                </c:pt>
                <c:pt idx="4">
                  <c:v>331.27</c:v>
                </c:pt>
              </c:numCache>
            </c:numRef>
          </c:val>
          <c:extLst>
            <c:ext xmlns:c16="http://schemas.microsoft.com/office/drawing/2014/chart" uri="{C3380CC4-5D6E-409C-BE32-E72D297353CC}">
              <c16:uniqueId val="{00000000-D713-4A36-AE4A-C1372028D5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D713-4A36-AE4A-C1372028D5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755.13</c:v>
                </c:pt>
                <c:pt idx="1">
                  <c:v>874.92</c:v>
                </c:pt>
                <c:pt idx="2">
                  <c:v>849.7</c:v>
                </c:pt>
                <c:pt idx="3">
                  <c:v>813.6</c:v>
                </c:pt>
                <c:pt idx="4">
                  <c:v>750.5</c:v>
                </c:pt>
              </c:numCache>
            </c:numRef>
          </c:val>
          <c:extLst>
            <c:ext xmlns:c16="http://schemas.microsoft.com/office/drawing/2014/chart" uri="{C3380CC4-5D6E-409C-BE32-E72D297353CC}">
              <c16:uniqueId val="{00000000-2F99-419B-B821-33C150F464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2F99-419B-B821-33C150F464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94.11</c:v>
                </c:pt>
                <c:pt idx="1">
                  <c:v>76.28</c:v>
                </c:pt>
                <c:pt idx="2">
                  <c:v>74.55</c:v>
                </c:pt>
                <c:pt idx="3">
                  <c:v>76.45</c:v>
                </c:pt>
                <c:pt idx="4">
                  <c:v>80.02</c:v>
                </c:pt>
              </c:numCache>
            </c:numRef>
          </c:val>
          <c:extLst>
            <c:ext xmlns:c16="http://schemas.microsoft.com/office/drawing/2014/chart" uri="{C3380CC4-5D6E-409C-BE32-E72D297353CC}">
              <c16:uniqueId val="{00000000-275D-4660-A47E-89FB235BBB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275D-4660-A47E-89FB235BBB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228.21</c:v>
                </c:pt>
                <c:pt idx="1">
                  <c:v>307.89999999999998</c:v>
                </c:pt>
                <c:pt idx="2">
                  <c:v>318.5</c:v>
                </c:pt>
                <c:pt idx="3">
                  <c:v>310.8</c:v>
                </c:pt>
                <c:pt idx="4">
                  <c:v>295.08999999999997</c:v>
                </c:pt>
              </c:numCache>
            </c:numRef>
          </c:val>
          <c:extLst>
            <c:ext xmlns:c16="http://schemas.microsoft.com/office/drawing/2014/chart" uri="{C3380CC4-5D6E-409C-BE32-E72D297353CC}">
              <c16:uniqueId val="{00000000-0007-49BC-8CDB-3A66912231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0007-49BC-8CDB-3A66912231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雲南市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37102</v>
      </c>
      <c r="AM8" s="61"/>
      <c r="AN8" s="61"/>
      <c r="AO8" s="61"/>
      <c r="AP8" s="61"/>
      <c r="AQ8" s="61"/>
      <c r="AR8" s="61"/>
      <c r="AS8" s="61"/>
      <c r="AT8" s="52">
        <f>データ!$S$6</f>
        <v>553.17999999999995</v>
      </c>
      <c r="AU8" s="53"/>
      <c r="AV8" s="53"/>
      <c r="AW8" s="53"/>
      <c r="AX8" s="53"/>
      <c r="AY8" s="53"/>
      <c r="AZ8" s="53"/>
      <c r="BA8" s="53"/>
      <c r="BB8" s="54">
        <f>データ!$T$6</f>
        <v>67.069999999999993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61.87</v>
      </c>
      <c r="J10" s="53"/>
      <c r="K10" s="53"/>
      <c r="L10" s="53"/>
      <c r="M10" s="53"/>
      <c r="N10" s="53"/>
      <c r="O10" s="64"/>
      <c r="P10" s="54">
        <f>データ!$P$6</f>
        <v>95.92</v>
      </c>
      <c r="Q10" s="54"/>
      <c r="R10" s="54"/>
      <c r="S10" s="54"/>
      <c r="T10" s="54"/>
      <c r="U10" s="54"/>
      <c r="V10" s="54"/>
      <c r="W10" s="61">
        <f>データ!$Q$6</f>
        <v>3980</v>
      </c>
      <c r="X10" s="61"/>
      <c r="Y10" s="61"/>
      <c r="Z10" s="61"/>
      <c r="AA10" s="61"/>
      <c r="AB10" s="61"/>
      <c r="AC10" s="61"/>
      <c r="AD10" s="2"/>
      <c r="AE10" s="2"/>
      <c r="AF10" s="2"/>
      <c r="AG10" s="2"/>
      <c r="AH10" s="4"/>
      <c r="AI10" s="4"/>
      <c r="AJ10" s="4"/>
      <c r="AK10" s="4"/>
      <c r="AL10" s="61">
        <f>データ!$U$6</f>
        <v>34194</v>
      </c>
      <c r="AM10" s="61"/>
      <c r="AN10" s="61"/>
      <c r="AO10" s="61"/>
      <c r="AP10" s="61"/>
      <c r="AQ10" s="61"/>
      <c r="AR10" s="61"/>
      <c r="AS10" s="61"/>
      <c r="AT10" s="52">
        <f>データ!$V$6</f>
        <v>236.4</v>
      </c>
      <c r="AU10" s="53"/>
      <c r="AV10" s="53"/>
      <c r="AW10" s="53"/>
      <c r="AX10" s="53"/>
      <c r="AY10" s="53"/>
      <c r="AZ10" s="53"/>
      <c r="BA10" s="53"/>
      <c r="BB10" s="54">
        <f>データ!$W$6</f>
        <v>144.63999999999999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mk6GuzedHC+YVO1kp9k4fWoqGHnM6Cq9hvPyxPXjJerDDSUa4qTsk8kpU3sctRRUt7XD+tbDsIudUyxDta7GA==" saltValue="6ole61Y3rGh3nwrDOCf31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322091</v>
      </c>
      <c r="D6" s="34">
        <f t="shared" si="3"/>
        <v>46</v>
      </c>
      <c r="E6" s="34">
        <f t="shared" si="3"/>
        <v>1</v>
      </c>
      <c r="F6" s="34">
        <f t="shared" si="3"/>
        <v>0</v>
      </c>
      <c r="G6" s="34">
        <f t="shared" si="3"/>
        <v>1</v>
      </c>
      <c r="H6" s="34" t="str">
        <f t="shared" si="3"/>
        <v>島根県　雲南市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61.87</v>
      </c>
      <c r="P6" s="35">
        <f t="shared" si="3"/>
        <v>95.92</v>
      </c>
      <c r="Q6" s="35">
        <f t="shared" si="3"/>
        <v>3980</v>
      </c>
      <c r="R6" s="35">
        <f t="shared" si="3"/>
        <v>37102</v>
      </c>
      <c r="S6" s="35">
        <f t="shared" si="3"/>
        <v>553.17999999999995</v>
      </c>
      <c r="T6" s="35">
        <f t="shared" si="3"/>
        <v>67.069999999999993</v>
      </c>
      <c r="U6" s="35">
        <f t="shared" si="3"/>
        <v>34194</v>
      </c>
      <c r="V6" s="35">
        <f t="shared" si="3"/>
        <v>236.4</v>
      </c>
      <c r="W6" s="35">
        <f t="shared" si="3"/>
        <v>144.63999999999999</v>
      </c>
      <c r="X6" s="36">
        <f>IF(X7="",NA(),X7)</f>
        <v>106.14</v>
      </c>
      <c r="Y6" s="36">
        <f t="shared" ref="Y6:AG6" si="4">IF(Y7="",NA(),Y7)</f>
        <v>107.62</v>
      </c>
      <c r="Z6" s="36">
        <f t="shared" si="4"/>
        <v>105.44</v>
      </c>
      <c r="AA6" s="36">
        <f t="shared" si="4"/>
        <v>107.17</v>
      </c>
      <c r="AB6" s="36">
        <f t="shared" si="4"/>
        <v>108.79</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485.21</v>
      </c>
      <c r="AU6" s="36">
        <f t="shared" ref="AU6:BC6" si="6">IF(AU7="",NA(),AU7)</f>
        <v>306.39999999999998</v>
      </c>
      <c r="AV6" s="36">
        <f t="shared" si="6"/>
        <v>324.81</v>
      </c>
      <c r="AW6" s="36">
        <f t="shared" si="6"/>
        <v>321.29000000000002</v>
      </c>
      <c r="AX6" s="36">
        <f t="shared" si="6"/>
        <v>331.27</v>
      </c>
      <c r="AY6" s="36">
        <f t="shared" si="6"/>
        <v>384.34</v>
      </c>
      <c r="AZ6" s="36">
        <f t="shared" si="6"/>
        <v>357.34</v>
      </c>
      <c r="BA6" s="36">
        <f t="shared" si="6"/>
        <v>366.03</v>
      </c>
      <c r="BB6" s="36">
        <f t="shared" si="6"/>
        <v>365.18</v>
      </c>
      <c r="BC6" s="36">
        <f t="shared" si="6"/>
        <v>327.77</v>
      </c>
      <c r="BD6" s="35" t="str">
        <f>IF(BD7="","",IF(BD7="-","【-】","【"&amp;SUBSTITUTE(TEXT(BD7,"#,##0.00"),"-","△")&amp;"】"))</f>
        <v>【260.31】</v>
      </c>
      <c r="BE6" s="36">
        <f>IF(BE7="",NA(),BE7)</f>
        <v>755.13</v>
      </c>
      <c r="BF6" s="36">
        <f t="shared" ref="BF6:BN6" si="7">IF(BF7="",NA(),BF7)</f>
        <v>874.92</v>
      </c>
      <c r="BG6" s="36">
        <f t="shared" si="7"/>
        <v>849.7</v>
      </c>
      <c r="BH6" s="36">
        <f t="shared" si="7"/>
        <v>813.6</v>
      </c>
      <c r="BI6" s="36">
        <f t="shared" si="7"/>
        <v>750.5</v>
      </c>
      <c r="BJ6" s="36">
        <f t="shared" si="7"/>
        <v>380.58</v>
      </c>
      <c r="BK6" s="36">
        <f t="shared" si="7"/>
        <v>373.69</v>
      </c>
      <c r="BL6" s="36">
        <f t="shared" si="7"/>
        <v>370.12</v>
      </c>
      <c r="BM6" s="36">
        <f t="shared" si="7"/>
        <v>371.65</v>
      </c>
      <c r="BN6" s="36">
        <f t="shared" si="7"/>
        <v>397.1</v>
      </c>
      <c r="BO6" s="35" t="str">
        <f>IF(BO7="","",IF(BO7="-","【-】","【"&amp;SUBSTITUTE(TEXT(BO7,"#,##0.00"),"-","△")&amp;"】"))</f>
        <v>【275.67】</v>
      </c>
      <c r="BP6" s="36">
        <f>IF(BP7="",NA(),BP7)</f>
        <v>94.11</v>
      </c>
      <c r="BQ6" s="36">
        <f t="shared" ref="BQ6:BY6" si="8">IF(BQ7="",NA(),BQ7)</f>
        <v>76.28</v>
      </c>
      <c r="BR6" s="36">
        <f t="shared" si="8"/>
        <v>74.55</v>
      </c>
      <c r="BS6" s="36">
        <f t="shared" si="8"/>
        <v>76.45</v>
      </c>
      <c r="BT6" s="36">
        <f t="shared" si="8"/>
        <v>80.02</v>
      </c>
      <c r="BU6" s="36">
        <f t="shared" si="8"/>
        <v>102.38</v>
      </c>
      <c r="BV6" s="36">
        <f t="shared" si="8"/>
        <v>99.87</v>
      </c>
      <c r="BW6" s="36">
        <f t="shared" si="8"/>
        <v>100.42</v>
      </c>
      <c r="BX6" s="36">
        <f t="shared" si="8"/>
        <v>98.77</v>
      </c>
      <c r="BY6" s="36">
        <f t="shared" si="8"/>
        <v>95.79</v>
      </c>
      <c r="BZ6" s="35" t="str">
        <f>IF(BZ7="","",IF(BZ7="-","【-】","【"&amp;SUBSTITUTE(TEXT(BZ7,"#,##0.00"),"-","△")&amp;"】"))</f>
        <v>【100.05】</v>
      </c>
      <c r="CA6" s="36">
        <f>IF(CA7="",NA(),CA7)</f>
        <v>228.21</v>
      </c>
      <c r="CB6" s="36">
        <f t="shared" ref="CB6:CJ6" si="9">IF(CB7="",NA(),CB7)</f>
        <v>307.89999999999998</v>
      </c>
      <c r="CC6" s="36">
        <f t="shared" si="9"/>
        <v>318.5</v>
      </c>
      <c r="CD6" s="36">
        <f t="shared" si="9"/>
        <v>310.8</v>
      </c>
      <c r="CE6" s="36">
        <f t="shared" si="9"/>
        <v>295.08999999999997</v>
      </c>
      <c r="CF6" s="36">
        <f t="shared" si="9"/>
        <v>168.67</v>
      </c>
      <c r="CG6" s="36">
        <f t="shared" si="9"/>
        <v>171.81</v>
      </c>
      <c r="CH6" s="36">
        <f t="shared" si="9"/>
        <v>171.67</v>
      </c>
      <c r="CI6" s="36">
        <f t="shared" si="9"/>
        <v>173.67</v>
      </c>
      <c r="CJ6" s="36">
        <f t="shared" si="9"/>
        <v>171.13</v>
      </c>
      <c r="CK6" s="35" t="str">
        <f>IF(CK7="","",IF(CK7="-","【-】","【"&amp;SUBSTITUTE(TEXT(CK7,"#,##0.00"),"-","△")&amp;"】"))</f>
        <v>【166.40】</v>
      </c>
      <c r="CL6" s="36">
        <f>IF(CL7="",NA(),CL7)</f>
        <v>63.68</v>
      </c>
      <c r="CM6" s="36">
        <f t="shared" ref="CM6:CU6" si="10">IF(CM7="",NA(),CM7)</f>
        <v>73.64</v>
      </c>
      <c r="CN6" s="36">
        <f t="shared" si="10"/>
        <v>69.48</v>
      </c>
      <c r="CO6" s="36">
        <f t="shared" si="10"/>
        <v>71.69</v>
      </c>
      <c r="CP6" s="36">
        <f t="shared" si="10"/>
        <v>72.86</v>
      </c>
      <c r="CQ6" s="36">
        <f t="shared" si="10"/>
        <v>54.92</v>
      </c>
      <c r="CR6" s="36">
        <f t="shared" si="10"/>
        <v>60.03</v>
      </c>
      <c r="CS6" s="36">
        <f t="shared" si="10"/>
        <v>59.74</v>
      </c>
      <c r="CT6" s="36">
        <f t="shared" si="10"/>
        <v>59.67</v>
      </c>
      <c r="CU6" s="36">
        <f t="shared" si="10"/>
        <v>60.12</v>
      </c>
      <c r="CV6" s="35" t="str">
        <f>IF(CV7="","",IF(CV7="-","【-】","【"&amp;SUBSTITUTE(TEXT(CV7,"#,##0.00"),"-","△")&amp;"】"))</f>
        <v>【60.69】</v>
      </c>
      <c r="CW6" s="36">
        <f>IF(CW7="",NA(),CW7)</f>
        <v>90.6</v>
      </c>
      <c r="CX6" s="36">
        <f t="shared" ref="CX6:DF6" si="11">IF(CX7="",NA(),CX7)</f>
        <v>89.95</v>
      </c>
      <c r="CY6" s="36">
        <f t="shared" si="11"/>
        <v>88.85</v>
      </c>
      <c r="CZ6" s="36">
        <f t="shared" si="11"/>
        <v>88.7</v>
      </c>
      <c r="DA6" s="36">
        <f t="shared" si="11"/>
        <v>88.73</v>
      </c>
      <c r="DB6" s="36">
        <f t="shared" si="11"/>
        <v>82.66</v>
      </c>
      <c r="DC6" s="36">
        <f t="shared" si="11"/>
        <v>84.81</v>
      </c>
      <c r="DD6" s="36">
        <f t="shared" si="11"/>
        <v>84.8</v>
      </c>
      <c r="DE6" s="36">
        <f t="shared" si="11"/>
        <v>84.6</v>
      </c>
      <c r="DF6" s="36">
        <f t="shared" si="11"/>
        <v>84.24</v>
      </c>
      <c r="DG6" s="35" t="str">
        <f>IF(DG7="","",IF(DG7="-","【-】","【"&amp;SUBSTITUTE(TEXT(DG7,"#,##0.00"),"-","△")&amp;"】"))</f>
        <v>【89.82】</v>
      </c>
      <c r="DH6" s="36">
        <f>IF(DH7="",NA(),DH7)</f>
        <v>46.44</v>
      </c>
      <c r="DI6" s="36">
        <f t="shared" ref="DI6:DQ6" si="12">IF(DI7="",NA(),DI7)</f>
        <v>38.51</v>
      </c>
      <c r="DJ6" s="36">
        <f t="shared" si="12"/>
        <v>40.82</v>
      </c>
      <c r="DK6" s="36">
        <f t="shared" si="12"/>
        <v>42.89</v>
      </c>
      <c r="DL6" s="36">
        <f t="shared" si="12"/>
        <v>45.34</v>
      </c>
      <c r="DM6" s="36">
        <f t="shared" si="12"/>
        <v>48.49</v>
      </c>
      <c r="DN6" s="36">
        <f t="shared" si="12"/>
        <v>47.28</v>
      </c>
      <c r="DO6" s="36">
        <f t="shared" si="12"/>
        <v>47.66</v>
      </c>
      <c r="DP6" s="36">
        <f t="shared" si="12"/>
        <v>48.17</v>
      </c>
      <c r="DQ6" s="36">
        <f t="shared" si="12"/>
        <v>48.83</v>
      </c>
      <c r="DR6" s="35" t="str">
        <f>IF(DR7="","",IF(DR7="-","【-】","【"&amp;SUBSTITUTE(TEXT(DR7,"#,##0.00"),"-","△")&amp;"】"))</f>
        <v>【50.19】</v>
      </c>
      <c r="DS6" s="36">
        <f>IF(DS7="",NA(),DS7)</f>
        <v>10.8</v>
      </c>
      <c r="DT6" s="36">
        <f t="shared" ref="DT6:EB6" si="13">IF(DT7="",NA(),DT7)</f>
        <v>7.9</v>
      </c>
      <c r="DU6" s="36">
        <f t="shared" si="13"/>
        <v>10.7</v>
      </c>
      <c r="DV6" s="36">
        <f t="shared" si="13"/>
        <v>12.16</v>
      </c>
      <c r="DW6" s="36">
        <f t="shared" si="13"/>
        <v>10.87</v>
      </c>
      <c r="DX6" s="36">
        <f t="shared" si="13"/>
        <v>12.79</v>
      </c>
      <c r="DY6" s="36">
        <f t="shared" si="13"/>
        <v>12.19</v>
      </c>
      <c r="DZ6" s="36">
        <f t="shared" si="13"/>
        <v>15.1</v>
      </c>
      <c r="EA6" s="36">
        <f t="shared" si="13"/>
        <v>17.12</v>
      </c>
      <c r="EB6" s="36">
        <f t="shared" si="13"/>
        <v>18.18</v>
      </c>
      <c r="EC6" s="35" t="str">
        <f>IF(EC7="","",IF(EC7="-","【-】","【"&amp;SUBSTITUTE(TEXT(EC7,"#,##0.00"),"-","△")&amp;"】"))</f>
        <v>【20.63】</v>
      </c>
      <c r="ED6" s="36">
        <f>IF(ED7="",NA(),ED7)</f>
        <v>0.17</v>
      </c>
      <c r="EE6" s="36">
        <f t="shared" ref="EE6:EM6" si="14">IF(EE7="",NA(),EE7)</f>
        <v>0.04</v>
      </c>
      <c r="EF6" s="36">
        <f t="shared" si="14"/>
        <v>0.28000000000000003</v>
      </c>
      <c r="EG6" s="36">
        <f t="shared" si="14"/>
        <v>0.04</v>
      </c>
      <c r="EH6" s="36">
        <f t="shared" si="14"/>
        <v>0.37</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322091</v>
      </c>
      <c r="D7" s="38">
        <v>46</v>
      </c>
      <c r="E7" s="38">
        <v>1</v>
      </c>
      <c r="F7" s="38">
        <v>0</v>
      </c>
      <c r="G7" s="38">
        <v>1</v>
      </c>
      <c r="H7" s="38" t="s">
        <v>92</v>
      </c>
      <c r="I7" s="38" t="s">
        <v>93</v>
      </c>
      <c r="J7" s="38" t="s">
        <v>94</v>
      </c>
      <c r="K7" s="38" t="s">
        <v>95</v>
      </c>
      <c r="L7" s="38" t="s">
        <v>96</v>
      </c>
      <c r="M7" s="38" t="s">
        <v>97</v>
      </c>
      <c r="N7" s="39" t="s">
        <v>98</v>
      </c>
      <c r="O7" s="39">
        <v>61.87</v>
      </c>
      <c r="P7" s="39">
        <v>95.92</v>
      </c>
      <c r="Q7" s="39">
        <v>3980</v>
      </c>
      <c r="R7" s="39">
        <v>37102</v>
      </c>
      <c r="S7" s="39">
        <v>553.17999999999995</v>
      </c>
      <c r="T7" s="39">
        <v>67.069999999999993</v>
      </c>
      <c r="U7" s="39">
        <v>34194</v>
      </c>
      <c r="V7" s="39">
        <v>236.4</v>
      </c>
      <c r="W7" s="39">
        <v>144.63999999999999</v>
      </c>
      <c r="X7" s="39">
        <v>106.14</v>
      </c>
      <c r="Y7" s="39">
        <v>107.62</v>
      </c>
      <c r="Z7" s="39">
        <v>105.44</v>
      </c>
      <c r="AA7" s="39">
        <v>107.17</v>
      </c>
      <c r="AB7" s="39">
        <v>108.79</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485.21</v>
      </c>
      <c r="AU7" s="39">
        <v>306.39999999999998</v>
      </c>
      <c r="AV7" s="39">
        <v>324.81</v>
      </c>
      <c r="AW7" s="39">
        <v>321.29000000000002</v>
      </c>
      <c r="AX7" s="39">
        <v>331.27</v>
      </c>
      <c r="AY7" s="39">
        <v>384.34</v>
      </c>
      <c r="AZ7" s="39">
        <v>357.34</v>
      </c>
      <c r="BA7" s="39">
        <v>366.03</v>
      </c>
      <c r="BB7" s="39">
        <v>365.18</v>
      </c>
      <c r="BC7" s="39">
        <v>327.77</v>
      </c>
      <c r="BD7" s="39">
        <v>260.31</v>
      </c>
      <c r="BE7" s="39">
        <v>755.13</v>
      </c>
      <c r="BF7" s="39">
        <v>874.92</v>
      </c>
      <c r="BG7" s="39">
        <v>849.7</v>
      </c>
      <c r="BH7" s="39">
        <v>813.6</v>
      </c>
      <c r="BI7" s="39">
        <v>750.5</v>
      </c>
      <c r="BJ7" s="39">
        <v>380.58</v>
      </c>
      <c r="BK7" s="39">
        <v>373.69</v>
      </c>
      <c r="BL7" s="39">
        <v>370.12</v>
      </c>
      <c r="BM7" s="39">
        <v>371.65</v>
      </c>
      <c r="BN7" s="39">
        <v>397.1</v>
      </c>
      <c r="BO7" s="39">
        <v>275.67</v>
      </c>
      <c r="BP7" s="39">
        <v>94.11</v>
      </c>
      <c r="BQ7" s="39">
        <v>76.28</v>
      </c>
      <c r="BR7" s="39">
        <v>74.55</v>
      </c>
      <c r="BS7" s="39">
        <v>76.45</v>
      </c>
      <c r="BT7" s="39">
        <v>80.02</v>
      </c>
      <c r="BU7" s="39">
        <v>102.38</v>
      </c>
      <c r="BV7" s="39">
        <v>99.87</v>
      </c>
      <c r="BW7" s="39">
        <v>100.42</v>
      </c>
      <c r="BX7" s="39">
        <v>98.77</v>
      </c>
      <c r="BY7" s="39">
        <v>95.79</v>
      </c>
      <c r="BZ7" s="39">
        <v>100.05</v>
      </c>
      <c r="CA7" s="39">
        <v>228.21</v>
      </c>
      <c r="CB7" s="39">
        <v>307.89999999999998</v>
      </c>
      <c r="CC7" s="39">
        <v>318.5</v>
      </c>
      <c r="CD7" s="39">
        <v>310.8</v>
      </c>
      <c r="CE7" s="39">
        <v>295.08999999999997</v>
      </c>
      <c r="CF7" s="39">
        <v>168.67</v>
      </c>
      <c r="CG7" s="39">
        <v>171.81</v>
      </c>
      <c r="CH7" s="39">
        <v>171.67</v>
      </c>
      <c r="CI7" s="39">
        <v>173.67</v>
      </c>
      <c r="CJ7" s="39">
        <v>171.13</v>
      </c>
      <c r="CK7" s="39">
        <v>166.4</v>
      </c>
      <c r="CL7" s="39">
        <v>63.68</v>
      </c>
      <c r="CM7" s="39">
        <v>73.64</v>
      </c>
      <c r="CN7" s="39">
        <v>69.48</v>
      </c>
      <c r="CO7" s="39">
        <v>71.69</v>
      </c>
      <c r="CP7" s="39">
        <v>72.86</v>
      </c>
      <c r="CQ7" s="39">
        <v>54.92</v>
      </c>
      <c r="CR7" s="39">
        <v>60.03</v>
      </c>
      <c r="CS7" s="39">
        <v>59.74</v>
      </c>
      <c r="CT7" s="39">
        <v>59.67</v>
      </c>
      <c r="CU7" s="39">
        <v>60.12</v>
      </c>
      <c r="CV7" s="39">
        <v>60.69</v>
      </c>
      <c r="CW7" s="39">
        <v>90.6</v>
      </c>
      <c r="CX7" s="39">
        <v>89.95</v>
      </c>
      <c r="CY7" s="39">
        <v>88.85</v>
      </c>
      <c r="CZ7" s="39">
        <v>88.7</v>
      </c>
      <c r="DA7" s="39">
        <v>88.73</v>
      </c>
      <c r="DB7" s="39">
        <v>82.66</v>
      </c>
      <c r="DC7" s="39">
        <v>84.81</v>
      </c>
      <c r="DD7" s="39">
        <v>84.8</v>
      </c>
      <c r="DE7" s="39">
        <v>84.6</v>
      </c>
      <c r="DF7" s="39">
        <v>84.24</v>
      </c>
      <c r="DG7" s="39">
        <v>89.82</v>
      </c>
      <c r="DH7" s="39">
        <v>46.44</v>
      </c>
      <c r="DI7" s="39">
        <v>38.51</v>
      </c>
      <c r="DJ7" s="39">
        <v>40.82</v>
      </c>
      <c r="DK7" s="39">
        <v>42.89</v>
      </c>
      <c r="DL7" s="39">
        <v>45.34</v>
      </c>
      <c r="DM7" s="39">
        <v>48.49</v>
      </c>
      <c r="DN7" s="39">
        <v>47.28</v>
      </c>
      <c r="DO7" s="39">
        <v>47.66</v>
      </c>
      <c r="DP7" s="39">
        <v>48.17</v>
      </c>
      <c r="DQ7" s="39">
        <v>48.83</v>
      </c>
      <c r="DR7" s="39">
        <v>50.19</v>
      </c>
      <c r="DS7" s="39">
        <v>10.8</v>
      </c>
      <c r="DT7" s="39">
        <v>7.9</v>
      </c>
      <c r="DU7" s="39">
        <v>10.7</v>
      </c>
      <c r="DV7" s="39">
        <v>12.16</v>
      </c>
      <c r="DW7" s="39">
        <v>10.87</v>
      </c>
      <c r="DX7" s="39">
        <v>12.79</v>
      </c>
      <c r="DY7" s="39">
        <v>12.19</v>
      </c>
      <c r="DZ7" s="39">
        <v>15.1</v>
      </c>
      <c r="EA7" s="39">
        <v>17.12</v>
      </c>
      <c r="EB7" s="39">
        <v>18.18</v>
      </c>
      <c r="EC7" s="39">
        <v>20.63</v>
      </c>
      <c r="ED7" s="39">
        <v>0.17</v>
      </c>
      <c r="EE7" s="39">
        <v>0.04</v>
      </c>
      <c r="EF7" s="39">
        <v>0.28000000000000003</v>
      </c>
      <c r="EG7" s="39">
        <v>0.04</v>
      </c>
      <c r="EH7" s="39">
        <v>0.37</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2022-02-01T05:27:53Z</cp:lastPrinted>
  <dcterms:created xsi:type="dcterms:W3CDTF">2021-12-03T06:55:11Z</dcterms:created>
  <dcterms:modified xsi:type="dcterms:W3CDTF">2022-02-01T05:30:25Z</dcterms:modified>
  <cp:category/>
</cp:coreProperties>
</file>