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intra1\下水\令和3年度_下水道課\01_令和3年度_管理係\★★調査・報告\財政課\20220203〆切　公営企業に係る「経営比較分析表」の分析等について\下水【経営比較分析表】2020_322075_47_1718\≪入力≫【経営比較分析表】2020_322075_47_1718\"/>
    </mc:Choice>
  </mc:AlternateContent>
  <xr:revisionPtr revIDLastSave="0" documentId="13_ncr:1_{0371763B-5EB8-4C81-8F38-F000C7B6BEA9}" xr6:coauthVersionLast="45" xr6:coauthVersionMax="45" xr10:uidLastSave="{00000000-0000-0000-0000-000000000000}"/>
  <workbookProtection workbookAlgorithmName="SHA-512" workbookHashValue="yzbXFRZdI0fnaAyBK/tHD5hb1o4RdovluAh/wtFSt+MBcTwBl3KLOoR24zdrQpNG9CepXo4ielnOFI6OpLwIGA==" workbookSaltValue="eEFEIsz/c8T8L7aie7z0Dw==" workbookSpinCount="100000" lockStructure="1"/>
  <bookViews>
    <workbookView xWindow="-120" yWindow="-120" windowWidth="21840" windowHeight="131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AT8" i="4" s="1"/>
  <c r="S6" i="5"/>
  <c r="AL8" i="4" s="1"/>
  <c r="R6" i="5"/>
  <c r="AD10" i="4" s="1"/>
  <c r="Q6" i="5"/>
  <c r="P6" i="5"/>
  <c r="O6" i="5"/>
  <c r="N6" i="5"/>
  <c r="B10" i="4" s="1"/>
  <c r="M6" i="5"/>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BB10" i="4"/>
  <c r="W10" i="4"/>
  <c r="P10" i="4"/>
  <c r="I10" i="4"/>
  <c r="BB8" i="4"/>
  <c r="AD8" i="4"/>
  <c r="B8" i="4"/>
  <c r="B6" i="4"/>
</calcChain>
</file>

<file path=xl/sharedStrings.xml><?xml version="1.0" encoding="utf-8"?>
<sst xmlns="http://schemas.openxmlformats.org/spreadsheetml/2006/main" count="236" uniqueCount="122">
  <si>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</si>
  <si>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</si>
  <si>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</si>
  <si>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</si>
  <si>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</si>
  <si>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</si>
  <si>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</si>
  <si>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</si>
  <si>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</si>
  <si>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</si>
  <si>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</si>
  <si>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</si>
  <si>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</si>
  <si>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</si>
  <si>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</si>
  <si>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</si>
  <si>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</si>
  <si>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</si>
  <si>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</si>
  <si>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</si>
  <si>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</si>
  <si>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</si>
  <si>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</si>
  <si>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</si>
  <si>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</si>
  <si>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</si>
  <si>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</si>
  <si>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</si>
  <si>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</si>
  <si>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</si>
  <si>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</si>
  <si>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</si>
  <si>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</si>
  <si>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</si>
  <si>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</si>
  <si>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</si>
  <si>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</si>
  <si>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</si>
  <si>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</si>
  <si>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</si>
  <si>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</si>
  <si>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</si>
  <si>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</si>
  <si>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</si>
  <si>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</si>
  <si>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</si>
  <si>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</si>
  <si>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</si>
  <si>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</si>
  <si>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</si>
  <si>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</si>
  <si>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</si>
  <si>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</si>
  <si>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</si>
  <si>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</si>
  <si>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</si>
  <si>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</si>
  <si>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</si>
  <si>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</si>
  <si>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</si>
  <si>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</si>
  <si>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</si>
  <si>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</si>
  <si>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</si>
  <si>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</si>
  <si>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</si>
  <si>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</si>
  <si>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</si>
  <si>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</si>
  <si>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</si>
  <si>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</si>
  <si>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</si>
  <si>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</si>
  <si>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</si>
  <si>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</si>
  <si>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</si>
  <si>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</si>
  <si>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</si>
  <si>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</si>
  <si>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</si>
  <si>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</si>
  <si>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</si>
  <si>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</si>
  <si>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</si>
  <si>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</si>
  <si>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</si>
  <si>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</si>
  <si>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</si>
  <si>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</si>
  <si>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</si>
  <si>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</si>
  <si>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</si>
  <si>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</si>
  <si>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</si>
  <si>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</si>
  <si>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</si>
  <si>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</si>
  <si>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</si>
  <si>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江津市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</si>
  <si>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</si>
  <si>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</si>
  <si>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</si>
  <si>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</si>
  <si>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</si>
  <si>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</si>
  <si>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</si>
  <si>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</si>
  <si>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</si>
  <si>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</si>
  <si>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</si>
  <si>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</si>
  <si>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</si>
  <si>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</si>
  <si>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</si>
  <si>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</si>
  <si>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</si>
  <si>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</si>
  <si>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</si>
  <si>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</si>
  <si>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本市は地方公営企業法非適用につき、会計上の固定資産の減価償却を行っていないため、有形固定資産減価償却率の数値は出ていないが、実質は減価償却を行っており、この数値は法適用後に年々上昇していくと推測される。当施設は2処理区があり、桜江中央地区はH13に供用開始し19年が経過、川越地区はH18に供用開始し14年が経過したことにより、維持管理費も年々増加している状況である。管路施設については、耐用年数を経過していないため、老朽管の更新などの必要は生じていない。そのため、管渠老朽化率は数値としては当分の間出ない。一方で、処理施設の機械設備などは、すでに耐用年数に到達しているものが多くあるため、修繕計画をもとにオーバーホールか取替を見極めて、長寿命化を図っていくとともに、施設更新の際は、将来需要の予測を踏まえて、施設・設備の合理化などを検討していく必要がある。とくに、汚泥脱水乾燥発酵装置及び通報装置等については老朽化が著しくR4より機能強化対策事業により、機械装置の更新に着手する予定である。</t>
    <phoneticPr fontId="4"/>
  </si>
  <si>
    <t>　農業集落排水事業における処理区は2つあるが、桜江中央は、H13.6に供用開始し接続率は約88％、川越は、H18.4に供用開始し接続率は約73％となっている。R1は料金改定により一定の使用料増であったが、今後大幅な収入増は見込めない。今後、処理区域内における人口は減少の一途であり、料金改定以外の使用料の増は見込めない状況にある。また、収支不足は恒常的であり、これを一般会計繰入金に依存しており、地方公営企業法適用後もこの経営体質は変わらないと予想される。施設は供用開始してから14～19年が経過しており、とくに機械設備類の老朽化が著しく、長寿命化のたの更新計画が必要である。また、桜江中央は汚泥発酵肥料を生産しているが、今後大規模改修によりコスト削減に努め、長期的な経営を視野に肥料生産の中止も検討する必要がある。今後の経営を考慮して中長期的には料金改定について検討し、持続可能な施設となるよう経常経費の削減に努める。また、企業会計方式を早期に導入し、さらなる経営の効率化と改善を図っていく。</t>
    <phoneticPr fontId="4"/>
  </si>
  <si>
    <t>　①収益的収支比率は、使用料収入についてはR1の料金改定の影響により微増となったが、営業外収益のうち一般会計繰入金及び基金繰入金が減となり総収益は約5,000千円減となった。また、総費用は維持管理費が委託料の増加により3,500千円の増、地方債償還金は1,500千円の減となった。総収益が減少し総費用が増加したことで、数値は下がった。今後使用料収入増が見込めないため、さらに費用削減に努めなければならない。④企業債残高対事業規模比率については、本市は地方債償還金を全額一般会計繰入金で賄っており、本来数値は毎年0であるが、起債前借額が15,900千円あり、一般会計負担額に起債前借金額を含めていないために数値が出た。⑤経費回収率はH30が約50％で、R1が64％、R2が62％とかなり改善している。R1の料金改定により使用料が増加したことと施設の維持管理費における修繕費の減と職員給与費の削減によるものである。今後も人口の減少が見込まれ使用料が減少傾向にあり、施設の維持管理費の削減が必要である。⑥汚水処理原価については、類似団体平均値より少し高い値で推移しているが、汚水処理費は前年度より増加し、有収水量の減少が著しく原価は高くなった。今後もこの傾向は続いていく。⑦施設利用率は直近5年平均で約49％となっているが、人口減少により微減となり、依然として類似団体より低い値である。⑧水洗化率は、約92％で全国平均や類似団体平均を少し上回っている。昨年より数値が上がったのは、処理区域内人口の減少幅が著しいため、割合が高くなっただけであり、人口減少、少子高齢化により数値が大幅に上昇することは今後も見込めない。今後は機械設備の更新を計画的に行い維持管理費の削減を図り、財源確保のための料金改定を検討する必要がある。</t>
    <rPh sb="352" eb="354">
      <t>リョウキン</t>
    </rPh>
    <rPh sb="354" eb="356">
      <t>カイテイ</t>
    </rPh>
    <rPh sb="359" eb="362">
      <t>シヨウリョウ</t>
    </rPh>
    <rPh sb="363" eb="365">
      <t>ゾウカ</t>
    </rPh>
    <rPh sb="408" eb="410">
      <t>ジンコウ</t>
    </rPh>
    <rPh sb="411" eb="413">
      <t>ゲンショウ</t>
    </rPh>
    <rPh sb="414" eb="416">
      <t>ミコ</t>
    </rPh>
    <rPh sb="418" eb="421">
      <t>シヨウリョウ</t>
    </rPh>
    <rPh sb="422" eb="424">
      <t>ゲンショウ</t>
    </rPh>
    <rPh sb="424" eb="426">
      <t>ケイコウ</t>
    </rPh>
    <rPh sb="495" eb="497">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</si>
</sst>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23-406A-829A-1890A74BDCE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F723-406A-829A-1890A74BDCE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49.29</c:v>
                </c:pt>
                <c:pt idx="1">
                  <c:v>47.88</c:v>
                </c:pt>
                <c:pt idx="2">
                  <c:v>47.88</c:v>
                </c:pt>
                <c:pt idx="3">
                  <c:v>46.11</c:v>
                </c:pt>
                <c:pt idx="4">
                  <c:v>43.9</c:v>
                </c:pt>
              </c:numCache>
            </c:numRef>
          </c:val>
          <c:extLst>
            <c:ext xmlns:c16="http://schemas.microsoft.com/office/drawing/2014/chart" uri="{C3380CC4-5D6E-409C-BE32-E72D297353CC}">
              <c16:uniqueId val="{00000000-5286-47E5-A396-5A1B40EEDDB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5286-47E5-A396-5A1B40EEDDB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87.47</c:v>
                </c:pt>
                <c:pt idx="1">
                  <c:v>88.51</c:v>
                </c:pt>
                <c:pt idx="2">
                  <c:v>90.43</c:v>
                </c:pt>
                <c:pt idx="3">
                  <c:v>92.07</c:v>
                </c:pt>
                <c:pt idx="4">
                  <c:v>91.57</c:v>
                </c:pt>
              </c:numCache>
            </c:numRef>
          </c:val>
          <c:extLst>
            <c:ext xmlns:c16="http://schemas.microsoft.com/office/drawing/2014/chart" uri="{C3380CC4-5D6E-409C-BE32-E72D297353CC}">
              <c16:uniqueId val="{00000000-CCDC-4A3F-9781-A01E4AF4352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CCDC-4A3F-9781-A01E4AF4352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111.11</c:v>
                </c:pt>
                <c:pt idx="1">
                  <c:v>114.07</c:v>
                </c:pt>
                <c:pt idx="2">
                  <c:v>120.83</c:v>
                </c:pt>
                <c:pt idx="3">
                  <c:v>115.61</c:v>
                </c:pt>
                <c:pt idx="4">
                  <c:v>111.96</c:v>
                </c:pt>
              </c:numCache>
            </c:numRef>
          </c:val>
          <c:extLst>
            <c:ext xmlns:c16="http://schemas.microsoft.com/office/drawing/2014/chart" uri="{C3380CC4-5D6E-409C-BE32-E72D297353CC}">
              <c16:uniqueId val="{00000000-F2FB-4C49-BCFB-5717144A35D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FB-4C49-BCFB-5717144A35D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4B-41D8-B715-3B31DEB96C2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4B-41D8-B715-3B31DEB96C2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75-4847-8084-C4E9F5A7734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75-4847-8084-C4E9F5A7734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26-45C8-9474-63B9CE934E6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26-45C8-9474-63B9CE934E6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0E-416F-9DEF-3AD0773B519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0E-416F-9DEF-3AD0773B519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quot;-&quot;">
                  <c:v>41.92</c:v>
                </c:pt>
              </c:numCache>
            </c:numRef>
          </c:val>
          <c:extLst>
            <c:ext xmlns:c16="http://schemas.microsoft.com/office/drawing/2014/chart" uri="{C3380CC4-5D6E-409C-BE32-E72D297353CC}">
              <c16:uniqueId val="{00000000-3182-4BA4-9B48-AA26A9967CA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3182-4BA4-9B48-AA26A9967CA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46.26</c:v>
                </c:pt>
                <c:pt idx="1">
                  <c:v>51.33</c:v>
                </c:pt>
                <c:pt idx="2">
                  <c:v>50.41</c:v>
                </c:pt>
                <c:pt idx="3">
                  <c:v>64.31</c:v>
                </c:pt>
                <c:pt idx="4">
                  <c:v>62.62</c:v>
                </c:pt>
              </c:numCache>
            </c:numRef>
          </c:val>
          <c:extLst>
            <c:ext xmlns:c16="http://schemas.microsoft.com/office/drawing/2014/chart" uri="{C3380CC4-5D6E-409C-BE32-E72D297353CC}">
              <c16:uniqueId val="{00000000-0481-4EAD-933B-49848DF5ED8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0481-4EAD-933B-49848DF5ED8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409.82</c:v>
                </c:pt>
                <c:pt idx="1">
                  <c:v>373.01</c:v>
                </c:pt>
                <c:pt idx="2">
                  <c:v>379.48</c:v>
                </c:pt>
                <c:pt idx="3">
                  <c:v>326.52</c:v>
                </c:pt>
                <c:pt idx="4">
                  <c:v>348.7</c:v>
                </c:pt>
              </c:numCache>
            </c:numRef>
          </c:val>
          <c:extLst>
            <c:ext xmlns:c16="http://schemas.microsoft.com/office/drawing/2014/chart" uri="{C3380CC4-5D6E-409C-BE32-E72D297353CC}">
              <c16:uniqueId val="{00000000-4E95-4D95-B88F-DB2B1FDF771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4E95-4D95-B88F-DB2B1FDF771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D1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江津市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23005</v>
      </c>
      <c r="AM8" s="51"/>
      <c r="AN8" s="51"/>
      <c r="AO8" s="51"/>
      <c r="AP8" s="51"/>
      <c r="AQ8" s="51"/>
      <c r="AR8" s="51"/>
      <c r="AS8" s="51"/>
      <c r="AT8" s="46">
        <f>データ!T6</f>
        <v>268.24</v>
      </c>
      <c r="AU8" s="46"/>
      <c r="AV8" s="46"/>
      <c r="AW8" s="46"/>
      <c r="AX8" s="46"/>
      <c r="AY8" s="46"/>
      <c r="AZ8" s="46"/>
      <c r="BA8" s="46"/>
      <c r="BB8" s="46">
        <f>データ!U6</f>
        <v>85.76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8.26</v>
      </c>
      <c r="Q10" s="46"/>
      <c r="R10" s="46"/>
      <c r="S10" s="46"/>
      <c r="T10" s="46"/>
      <c r="U10" s="46"/>
      <c r="V10" s="46"/>
      <c r="W10" s="46">
        <f>データ!Q6</f>
        <v>95.76</v>
      </c>
      <c r="X10" s="46"/>
      <c r="Y10" s="46"/>
      <c r="Z10" s="46"/>
      <c r="AA10" s="46"/>
      <c r="AB10" s="46"/>
      <c r="AC10" s="46"/>
      <c r="AD10" s="51">
        <f>データ!R6</f>
        <v>3744</v>
      </c>
      <c r="AE10" s="51"/>
      <c r="AF10" s="51"/>
      <c r="AG10" s="51"/>
      <c r="AH10" s="51"/>
      <c r="AI10" s="51"/>
      <c r="AJ10" s="51"/>
      <c r="AK10" s="2"/>
      <c r="AL10" s="51">
        <f>データ!V6</f>
        <v>1886</v>
      </c>
      <c r="AM10" s="51"/>
      <c r="AN10" s="51"/>
      <c r="AO10" s="51"/>
      <c r="AP10" s="51"/>
      <c r="AQ10" s="51"/>
      <c r="AR10" s="51"/>
      <c r="AS10" s="51"/>
      <c r="AT10" s="46">
        <f>データ!W6</f>
        <v>1.1000000000000001</v>
      </c>
      <c r="AU10" s="46"/>
      <c r="AV10" s="46"/>
      <c r="AW10" s="46"/>
      <c r="AX10" s="46"/>
      <c r="AY10" s="46"/>
      <c r="AZ10" s="46"/>
      <c r="BA10" s="46"/>
      <c r="BB10" s="46">
        <f>データ!X6</f>
        <v>1714.55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121</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gD9tn90v2hDx2a0O8K1Y4gXed5w20IFx9uXRm6xnIABuvtl7yA4SYC24FTqEHbubJOHJe0lRfM7ZMLx2h+sGrQ==" saltValue="CvnvnrOpNH+A3pd3LeMpT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322075</v>
      </c>
      <c r="D6" s="33">
        <f t="shared" si="3"/>
        <v>47</v>
      </c>
      <c r="E6" s="33">
        <f t="shared" si="3"/>
        <v>17</v>
      </c>
      <c r="F6" s="33">
        <f t="shared" si="3"/>
        <v>5</v>
      </c>
      <c r="G6" s="33">
        <f t="shared" si="3"/>
        <v>0</v>
      </c>
      <c r="H6" s="33" t="str">
        <f t="shared" si="3"/>
        <v>島根県　江津市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8.26</v>
      </c>
      <c r="Q6" s="34">
        <f t="shared" si="3"/>
        <v>95.76</v>
      </c>
      <c r="R6" s="34">
        <f t="shared" si="3"/>
        <v>3744</v>
      </c>
      <c r="S6" s="34">
        <f t="shared" si="3"/>
        <v>23005</v>
      </c>
      <c r="T6" s="34">
        <f t="shared" si="3"/>
        <v>268.24</v>
      </c>
      <c r="U6" s="34">
        <f t="shared" si="3"/>
        <v>85.76</v>
      </c>
      <c r="V6" s="34">
        <f t="shared" si="3"/>
        <v>1886</v>
      </c>
      <c r="W6" s="34">
        <f t="shared" si="3"/>
        <v>1.1000000000000001</v>
      </c>
      <c r="X6" s="34">
        <f t="shared" si="3"/>
        <v>1714.55</v>
      </c>
      <c r="Y6" s="35">
        <f>IF(Y7="",NA(),Y7)</f>
        <v>111.11</v>
      </c>
      <c r="Z6" s="35">
        <f t="shared" ref="Z6:AH6" si="4">IF(Z7="",NA(),Z7)</f>
        <v>114.07</v>
      </c>
      <c r="AA6" s="35">
        <f t="shared" si="4"/>
        <v>120.83</v>
      </c>
      <c r="AB6" s="35">
        <f t="shared" si="4"/>
        <v>115.61</v>
      </c>
      <c r="AC6" s="35">
        <f t="shared" si="4"/>
        <v>111.96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5">
        <f t="shared" si="7"/>
        <v>41.92</v>
      </c>
      <c r="BK6" s="35">
        <f t="shared" si="7"/>
        <v>974.93</v>
      </c>
      <c r="BL6" s="35">
        <f t="shared" si="7"/>
        <v>855.8</v>
      </c>
      <c r="BM6" s="35">
        <f t="shared" si="7"/>
        <v>789.46</v>
      </c>
      <c r="BN6" s="35">
        <f t="shared" si="7"/>
        <v>826.83</v>
      </c>
      <c r="BO6" s="35">
        <f t="shared" si="7"/>
        <v>867.83</v>
      </c>
      <c r="BP6" s="34" t="str">
        <f>IF(BP7="","",IF(BP7="-","【-】","【"&amp;SUBSTITUTE(TEXT(BP7,"#,##0.00"),"-","△")&amp;"】"))</f>
        <v>【832.52】</v>
      </c>
      <c r="BQ6" s="35">
        <f>IF(BQ7="",NA(),BQ7)</f>
        <v>46.26</v>
      </c>
      <c r="BR6" s="35">
        <f t="shared" ref="BR6:BZ6" si="8">IF(BR7="",NA(),BR7)</f>
        <v>51.33</v>
      </c>
      <c r="BS6" s="35">
        <f t="shared" si="8"/>
        <v>50.41</v>
      </c>
      <c r="BT6" s="35">
        <f t="shared" si="8"/>
        <v>64.31</v>
      </c>
      <c r="BU6" s="35">
        <f t="shared" si="8"/>
        <v>62.62</v>
      </c>
      <c r="BV6" s="35">
        <f t="shared" si="8"/>
        <v>55.32</v>
      </c>
      <c r="BW6" s="35">
        <f t="shared" si="8"/>
        <v>59.8</v>
      </c>
      <c r="BX6" s="35">
        <f t="shared" si="8"/>
        <v>57.77</v>
      </c>
      <c r="BY6" s="35">
        <f t="shared" si="8"/>
        <v>57.31</v>
      </c>
      <c r="BZ6" s="35">
        <f t="shared" si="8"/>
        <v>57.08</v>
      </c>
      <c r="CA6" s="34" t="str">
        <f>IF(CA7="","",IF(CA7="-","【-】","【"&amp;SUBSTITUTE(TEXT(CA7,"#,##0.00"),"-","△")&amp;"】"))</f>
        <v>【60.94】</v>
      </c>
      <c r="CB6" s="35">
        <f>IF(CB7="",NA(),CB7)</f>
        <v>409.82</v>
      </c>
      <c r="CC6" s="35">
        <f t="shared" ref="CC6:CK6" si="9">IF(CC7="",NA(),CC7)</f>
        <v>373.01</v>
      </c>
      <c r="CD6" s="35">
        <f t="shared" si="9"/>
        <v>379.48</v>
      </c>
      <c r="CE6" s="35">
        <f t="shared" si="9"/>
        <v>326.52</v>
      </c>
      <c r="CF6" s="35">
        <f t="shared" si="9"/>
        <v>348.7</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49.29</v>
      </c>
      <c r="CN6" s="35">
        <f t="shared" ref="CN6:CV6" si="10">IF(CN7="",NA(),CN7)</f>
        <v>47.88</v>
      </c>
      <c r="CO6" s="35">
        <f t="shared" si="10"/>
        <v>47.88</v>
      </c>
      <c r="CP6" s="35">
        <f t="shared" si="10"/>
        <v>46.11</v>
      </c>
      <c r="CQ6" s="35">
        <f t="shared" si="10"/>
        <v>43.9</v>
      </c>
      <c r="CR6" s="35">
        <f t="shared" si="10"/>
        <v>60.65</v>
      </c>
      <c r="CS6" s="35">
        <f t="shared" si="10"/>
        <v>51.75</v>
      </c>
      <c r="CT6" s="35">
        <f t="shared" si="10"/>
        <v>50.68</v>
      </c>
      <c r="CU6" s="35">
        <f t="shared" si="10"/>
        <v>50.14</v>
      </c>
      <c r="CV6" s="35">
        <f t="shared" si="10"/>
        <v>54.83</v>
      </c>
      <c r="CW6" s="34" t="str">
        <f>IF(CW7="","",IF(CW7="-","【-】","【"&amp;SUBSTITUTE(TEXT(CW7,"#,##0.00"),"-","△")&amp;"】"))</f>
        <v>【54.84】</v>
      </c>
      <c r="CX6" s="35">
        <f>IF(CX7="",NA(),CX7)</f>
        <v>87.47</v>
      </c>
      <c r="CY6" s="35">
        <f t="shared" ref="CY6:DG6" si="11">IF(CY7="",NA(),CY7)</f>
        <v>88.51</v>
      </c>
      <c r="CZ6" s="35">
        <f t="shared" si="11"/>
        <v>90.43</v>
      </c>
      <c r="DA6" s="35">
        <f t="shared" si="11"/>
        <v>92.07</v>
      </c>
      <c r="DB6" s="35">
        <f t="shared" si="11"/>
        <v>91.57</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322075</v>
      </c>
      <c r="D7" s="37">
        <v>47</v>
      </c>
      <c r="E7" s="37">
        <v>17</v>
      </c>
      <c r="F7" s="37">
        <v>5</v>
      </c>
      <c r="G7" s="37">
        <v>0</v>
      </c>
      <c r="H7" s="37" t="s">
        <v>98</v>
      </c>
      <c r="I7" s="37" t="s">
        <v>99</v>
      </c>
      <c r="J7" s="37" t="s">
        <v>100</v>
      </c>
      <c r="K7" s="37" t="s">
        <v>101</v>
      </c>
      <c r="L7" s="37" t="s">
        <v>102</v>
      </c>
      <c r="M7" s="37" t="s">
        <v>103</v>
      </c>
      <c r="N7" s="38" t="s">
        <v>104</v>
      </c>
      <c r="O7" s="38" t="s">
        <v>105</v>
      </c>
      <c r="P7" s="38">
        <v>8.26</v>
      </c>
      <c r="Q7" s="38">
        <v>95.76</v>
      </c>
      <c r="R7" s="38">
        <v>3744</v>
      </c>
      <c r="S7" s="38">
        <v>23005</v>
      </c>
      <c r="T7" s="38">
        <v>268.24</v>
      </c>
      <c r="U7" s="38">
        <v>85.76</v>
      </c>
      <c r="V7" s="38">
        <v>1886</v>
      </c>
      <c r="W7" s="38">
        <v>1.1000000000000001</v>
      </c>
      <c r="X7" s="38">
        <v>1714.55</v>
      </c>
      <c r="Y7" s="38">
        <v>111.11</v>
      </c>
      <c r="Z7" s="38">
        <v>114.07</v>
      </c>
      <c r="AA7" s="38">
        <v>120.83</v>
      </c>
      <c r="AB7" s="38">
        <v>115.61</v>
      </c>
      <c r="AC7" s="38">
        <v>111.96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41.92</v>
      </c>
      <c r="BK7" s="38">
        <v>974.93</v>
      </c>
      <c r="BL7" s="38">
        <v>855.8</v>
      </c>
      <c r="BM7" s="38">
        <v>789.46</v>
      </c>
      <c r="BN7" s="38">
        <v>826.83</v>
      </c>
      <c r="BO7" s="38">
        <v>867.83</v>
      </c>
      <c r="BP7" s="38">
        <v>832.52</v>
      </c>
      <c r="BQ7" s="38">
        <v>46.26</v>
      </c>
      <c r="BR7" s="38">
        <v>51.33</v>
      </c>
      <c r="BS7" s="38">
        <v>50.41</v>
      </c>
      <c r="BT7" s="38">
        <v>64.31</v>
      </c>
      <c r="BU7" s="38">
        <v>62.62</v>
      </c>
      <c r="BV7" s="38">
        <v>55.32</v>
      </c>
      <c r="BW7" s="38">
        <v>59.8</v>
      </c>
      <c r="BX7" s="38">
        <v>57.77</v>
      </c>
      <c r="BY7" s="38">
        <v>57.31</v>
      </c>
      <c r="BZ7" s="38">
        <v>57.08</v>
      </c>
      <c r="CA7" s="38">
        <v>60.94</v>
      </c>
      <c r="CB7" s="38">
        <v>409.82</v>
      </c>
      <c r="CC7" s="38">
        <v>373.01</v>
      </c>
      <c r="CD7" s="38">
        <v>379.48</v>
      </c>
      <c r="CE7" s="38">
        <v>326.52</v>
      </c>
      <c r="CF7" s="38">
        <v>348.7</v>
      </c>
      <c r="CG7" s="38">
        <v>283.17</v>
      </c>
      <c r="CH7" s="38">
        <v>263.76</v>
      </c>
      <c r="CI7" s="38">
        <v>274.35000000000002</v>
      </c>
      <c r="CJ7" s="38">
        <v>273.52</v>
      </c>
      <c r="CK7" s="38">
        <v>274.99</v>
      </c>
      <c r="CL7" s="38">
        <v>253.04</v>
      </c>
      <c r="CM7" s="38">
        <v>49.29</v>
      </c>
      <c r="CN7" s="38">
        <v>47.88</v>
      </c>
      <c r="CO7" s="38">
        <v>47.88</v>
      </c>
      <c r="CP7" s="38">
        <v>46.11</v>
      </c>
      <c r="CQ7" s="38">
        <v>43.9</v>
      </c>
      <c r="CR7" s="38">
        <v>60.65</v>
      </c>
      <c r="CS7" s="38">
        <v>51.75</v>
      </c>
      <c r="CT7" s="38">
        <v>50.68</v>
      </c>
      <c r="CU7" s="38">
        <v>50.14</v>
      </c>
      <c r="CV7" s="38">
        <v>54.83</v>
      </c>
      <c r="CW7" s="38">
        <v>54.84</v>
      </c>
      <c r="CX7" s="38">
        <v>87.47</v>
      </c>
      <c r="CY7" s="38">
        <v>88.51</v>
      </c>
      <c r="CZ7" s="38">
        <v>90.43</v>
      </c>
      <c r="DA7" s="38">
        <v>92.07</v>
      </c>
      <c r="DB7" s="38">
        <v>91.57</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2022-01-26T00:49:17Z</cp:lastPrinted>
  <dcterms:created xsi:type="dcterms:W3CDTF">2021-12-03T08:00:52Z</dcterms:created>
  <dcterms:modified xsi:type="dcterms:W3CDTF">2022-01-26T01:07:59Z</dcterms:modified>
  <cp:category/>
</cp:coreProperties>
</file>