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令和3年度_下水道課\01_令和3年度_管理係\★★調査・報告\財政課\20220203〆切　公営企業に係る「経営比較分析表」の分析等について\下水【経営比較分析表】2020_322075_47_1718\≪入力≫【経営比較分析表】2020_322075_47_1718\"/>
    </mc:Choice>
  </mc:AlternateContent>
  <xr:revisionPtr revIDLastSave="0" documentId="13_ncr:1_{FA1EB79B-2420-41CE-8F0C-010420F32DD9}" xr6:coauthVersionLast="45" xr6:coauthVersionMax="45" xr10:uidLastSave="{00000000-0000-0000-0000-000000000000}"/>
  <workbookProtection workbookAlgorithmName="SHA-512" workbookHashValue="nvwx5VvR9g2ip7x/DLXxIOlKuixMqm9IJQS6kFnl3mxmyL7qpnD9j6wOUucCTE9Kw1/ZRYzr6X4q+EKEfmuSjA==" workbookSaltValue="w9IT7TT9Ul0QyMdvtI15ug==" workbookSpinCount="100000" lockStructure="1"/>
  <bookViews>
    <workbookView xWindow="1170" yWindow="1170" windowWidth="16200" windowHeight="93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<sst xmlns="http://schemas.openxmlformats.org/spreadsheetml/2006/main" count="236" uniqueCount="119">
  <si>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</si>
  <si>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</si>
  <si>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</si>
  <si>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</si>
  <si>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</si>
  <si>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</si>
  <si>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</si>
  <si>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</si>
  <si>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</si>
  <si>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</si>
  <si>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</si>
  <si>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</si>
  <si>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</si>
  <si>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</si>
  <si>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</si>
  <si>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</si>
  <si>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</si>
  <si>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</si>
  <si>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</si>
  <si>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</si>
  <si>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</si>
  <si>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</si>
  <si>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</si>
  <si>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</si>
  <si>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</si>
  <si>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</si>
  <si>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</si>
  <si>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</si>
  <si>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</si>
  <si>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</si>
  <si>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</si>
  <si>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</si>
  <si>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</si>
  <si>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</si>
  <si>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</si>
  <si>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</si>
  <si>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</si>
  <si>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</si>
  <si>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</si>
  <si>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</si>
  <si>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</si>
  <si>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</si>
  <si>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</si>
  <si>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</si>
  <si>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</si>
  <si>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</si>
  <si>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</si>
  <si>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</si>
  <si>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</si>
  <si>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</si>
  <si>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</si>
  <si>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</si>
  <si>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</si>
  <si>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</si>
  <si>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</si>
  <si>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</si>
  <si>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</si>
  <si>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</si>
  <si>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</si>
  <si>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</si>
  <si>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</si>
  <si>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</si>
  <si>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</si>
  <si>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</si>
  <si>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</si>
  <si>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</si>
  <si>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</si>
  <si>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</si>
  <si>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</si>
  <si>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</si>
  <si>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</si>
  <si>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</si>
  <si>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</si>
  <si>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</si>
  <si>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</si>
  <si>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</si>
  <si>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</si>
  <si>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</si>
  <si>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</si>
  <si>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</si>
  <si>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</si>
  <si>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</si>
  <si>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</si>
  <si>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</si>
  <si>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</si>
  <si>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</si>
  <si>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</si>
  <si>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</si>
  <si>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</si>
  <si>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</si>
  <si>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</si>
  <si>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</si>
  <si>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</si>
  <si>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</si>
  <si>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</si>
  <si>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</si>
  <si>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</si>
  <si>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</si>
  <si>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</si>
  <si>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</si>
  <si>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</si>
  <si>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</si>
  <si>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</si>
  <si>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</si>
  <si>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</si>
  <si>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</si>
  <si>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</si>
  <si>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</si>
  <si>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</si>
  <si>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</si>
  <si>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</si>
  <si>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</si>
  <si>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</si>
  <si>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</si>
  <si>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</si>
  <si>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</si>
  <si>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管路が比較的新しいため、老朽管に到達している管路がなく、更新等を行っていないため、管渠改善率の数値は出ていない。
　当施設は、H17に供用開始したが、処理場及び中継ポンプ場における機械及び装置は年々老朽化し、法定耐用年数をすでに超えたもの及び法定耐用年数に近づいている資産がある。今後必要となるストックマネジメントに係る計画の策定等の中で、より良い将来経営にむけた管渠・処理場の老朽化対策を図っていく必要がある。</t>
    <phoneticPr fontId="4"/>
  </si>
  <si>
    <t>①収益的収支比率は、総収益は使用料収入が微減だった上、資本費平準化債の借入により一般会計繰入金が約8,000千円減少したため、総費用のうち、施設維持管理費は約4,000千円減少したが対前年比で8.36ポイント低下した。平均では約102％であり、しばらくはこの水準で推移していくと予想される。④企業債残高対事業規模比率については、企業債の全額を一般会計から繰入しているため数値は0である。⑤経費回収率は、使用料に対する汚水処理費増の割合が減少したために回収率は上がった。⑥汚水処理原価は対前年比で約36円も減少しているが、類似団体の平均値と比較すると約2倍のコストがかかっている。これらの要因としては、施設維持費のうち機械設備の修繕費が増額傾向にある上、有収水量は人口減による使用量の減にあることが考えられる。⑦施設利用率は日平均処理水量で見ると依然低い状況にある。アクアスの利用率が大きく影響しているが人口減少の影響もある。⑧水洗化率は、処理区域内人口が減少しているために割合により増えただけであり、接続率が上昇しているわけではない。今後は、維持管理費の削減を図り、施設修繕等の財源確保のための料金改定を検討する必要がある。</t>
    <rPh sb="20" eb="22">
      <t>ビゲン</t>
    </rPh>
    <rPh sb="25" eb="26">
      <t>ウエ</t>
    </rPh>
    <rPh sb="28" eb="29">
      <t>サイ</t>
    </rPh>
    <rPh sb="30" eb="32">
      <t>カリイレ</t>
    </rPh>
    <rPh sb="35" eb="37">
      <t>イッパン</t>
    </rPh>
    <rPh sb="37" eb="39">
      <t>カイケイ</t>
    </rPh>
    <rPh sb="39" eb="41">
      <t>クリイレ</t>
    </rPh>
    <rPh sb="41" eb="42">
      <t>キン</t>
    </rPh>
    <rPh sb="48" eb="49">
      <t>ヤク</t>
    </rPh>
    <rPh sb="54" eb="56">
      <t>センエン</t>
    </rPh>
    <rPh sb="56" eb="58">
      <t>ゲンショウ</t>
    </rPh>
    <rPh sb="86" eb="88">
      <t>ゲンショウ</t>
    </rPh>
    <rPh sb="218" eb="220">
      <t>ゲンショウ</t>
    </rPh>
    <rPh sb="229" eb="230">
      <t>ア</t>
    </rPh>
    <rPh sb="252" eb="254">
      <t>ゲンショウ</t>
    </rPh>
    <rPh sb="317" eb="319">
      <t>ゾウガク</t>
    </rPh>
    <rPh sb="319" eb="321">
      <t>ケイコウ</t>
    </rPh>
    <rPh sb="324" eb="325">
      <t>ウエ</t>
    </rPh>
    <phoneticPr fontId="4"/>
  </si>
  <si>
    <t>特定環境公共下水道事業は波子処理区の1処理区で、処理区域内における使用は、主にしまね海洋館アクアスを中心とした事業所の使用料が大きな収入源である。このことが毎年度の経費回収率や汚水処理原価の変動に大きく影響している。R2はR1の料金改定により、一定の使用料収入増を期待したが、コロナ禍の影響によりアクアスの使用水量が減少したため最終的に使用料収入が微減した。
　恒常的な維持管理費に対して、処理区域内の人口は減少の一途となり、料金改定による使用料収入増以外、急激な収入増は見込めない状況にある。よって、収支の均衡を保つために一般会計からの繰入金に依存しており、その経営体質は地方公営企業法を適用後も変わらないと予想される。今後も処理区域内の人口減少による使用料収入の減少が見込まれ、厳しい経営が続くが、引き続き接続率の向上やコスト節減に努める必要がある。また、この施設経営に企業会計方式を早期に導入して、さらなる経営の効率化と改善を図っていく。
　</t>
    <rPh sb="132" eb="134">
      <t>キタイ</t>
    </rPh>
    <rPh sb="164" eb="167">
      <t>サイシュウテキ</t>
    </rPh>
    <rPh sb="168" eb="171">
      <t>シヨウリョウ</t>
    </rPh>
    <rPh sb="171" eb="173">
      <t>シュウニュウ</t>
    </rPh>
    <rPh sb="174" eb="176">
      <t>ビゲン</t>
    </rPh>
    <rPh sb="336" eb="33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</si>
</sst>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32-4215-99DE-60331378F6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0.39</c:v>
                </c:pt>
              </c:numCache>
            </c:numRef>
          </c:val>
          <c:smooth val="0"/>
          <c:extLst>
            <c:ext xmlns:c16="http://schemas.microsoft.com/office/drawing/2014/chart" uri="{C3380CC4-5D6E-409C-BE32-E72D297353CC}">
              <c16:uniqueId val="{00000001-5E32-4215-99DE-60331378F6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22.4</c:v>
                </c:pt>
                <c:pt idx="1">
                  <c:v>21.07</c:v>
                </c:pt>
                <c:pt idx="2">
                  <c:v>21.07</c:v>
                </c:pt>
                <c:pt idx="3">
                  <c:v>20.93</c:v>
                </c:pt>
                <c:pt idx="4">
                  <c:v>20.67</c:v>
                </c:pt>
              </c:numCache>
            </c:numRef>
          </c:val>
          <c:extLst>
            <c:ext xmlns:c16="http://schemas.microsoft.com/office/drawing/2014/chart" uri="{C3380CC4-5D6E-409C-BE32-E72D297353CC}">
              <c16:uniqueId val="{00000000-A6DD-4E73-8F27-23C9A72E35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42.4</c:v>
                </c:pt>
              </c:numCache>
            </c:numRef>
          </c:val>
          <c:smooth val="0"/>
          <c:extLst>
            <c:ext xmlns:c16="http://schemas.microsoft.com/office/drawing/2014/chart" uri="{C3380CC4-5D6E-409C-BE32-E72D297353CC}">
              <c16:uniqueId val="{00000001-A6DD-4E73-8F27-23C9A72E35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69.31</c:v>
                </c:pt>
                <c:pt idx="1">
                  <c:v>70.430000000000007</c:v>
                </c:pt>
                <c:pt idx="2">
                  <c:v>70.52</c:v>
                </c:pt>
                <c:pt idx="3">
                  <c:v>71.819999999999993</c:v>
                </c:pt>
                <c:pt idx="4">
                  <c:v>75.95</c:v>
                </c:pt>
              </c:numCache>
            </c:numRef>
          </c:val>
          <c:extLst>
            <c:ext xmlns:c16="http://schemas.microsoft.com/office/drawing/2014/chart" uri="{C3380CC4-5D6E-409C-BE32-E72D297353CC}">
              <c16:uniqueId val="{00000000-D8C7-4003-9AFB-611733C54C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84.19</c:v>
                </c:pt>
              </c:numCache>
            </c:numRef>
          </c:val>
          <c:smooth val="0"/>
          <c:extLst>
            <c:ext xmlns:c16="http://schemas.microsoft.com/office/drawing/2014/chart" uri="{C3380CC4-5D6E-409C-BE32-E72D297353CC}">
              <c16:uniqueId val="{00000001-D8C7-4003-9AFB-611733C54C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100.02</c:v>
                </c:pt>
                <c:pt idx="1">
                  <c:v>103.97</c:v>
                </c:pt>
                <c:pt idx="2">
                  <c:v>108.21</c:v>
                </c:pt>
                <c:pt idx="3">
                  <c:v>104.67</c:v>
                </c:pt>
                <c:pt idx="4">
                  <c:v>96.31</c:v>
                </c:pt>
              </c:numCache>
            </c:numRef>
          </c:val>
          <c:extLst>
            <c:ext xmlns:c16="http://schemas.microsoft.com/office/drawing/2014/chart" uri="{C3380CC4-5D6E-409C-BE32-E72D297353CC}">
              <c16:uniqueId val="{00000000-6338-44FC-A8D3-F00B5EE8A6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38-44FC-A8D3-F00B5EE8A6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EC-4183-9C52-17CBF71595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C-4183-9C52-17CBF71595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FB-41A4-896E-AA4727981B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FB-41A4-896E-AA4727981B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C-4444-8BF0-F4FF64051C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C-4444-8BF0-F4FF64051C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1-4445-B717-712E08BD6C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1-4445-B717-712E08BD6C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DD-4F95-BB2F-B52FF66FCE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1258.43</c:v>
                </c:pt>
              </c:numCache>
            </c:numRef>
          </c:val>
          <c:smooth val="0"/>
          <c:extLst>
            <c:ext xmlns:c16="http://schemas.microsoft.com/office/drawing/2014/chart" uri="{C3380CC4-5D6E-409C-BE32-E72D297353CC}">
              <c16:uniqueId val="{00000001-71DD-4F95-BB2F-B52FF66FCE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38.78</c:v>
                </c:pt>
                <c:pt idx="1">
                  <c:v>45.68</c:v>
                </c:pt>
                <c:pt idx="2">
                  <c:v>41.55</c:v>
                </c:pt>
                <c:pt idx="3">
                  <c:v>40.229999999999997</c:v>
                </c:pt>
                <c:pt idx="4">
                  <c:v>43.9</c:v>
                </c:pt>
              </c:numCache>
            </c:numRef>
          </c:val>
          <c:extLst>
            <c:ext xmlns:c16="http://schemas.microsoft.com/office/drawing/2014/chart" uri="{C3380CC4-5D6E-409C-BE32-E72D297353CC}">
              <c16:uniqueId val="{00000000-EBD4-47E4-B690-52548F156A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73.36</c:v>
                </c:pt>
              </c:numCache>
            </c:numRef>
          </c:val>
          <c:smooth val="0"/>
          <c:extLst>
            <c:ext xmlns:c16="http://schemas.microsoft.com/office/drawing/2014/chart" uri="{C3380CC4-5D6E-409C-BE32-E72D297353CC}">
              <c16:uniqueId val="{00000001-EBD4-47E4-B690-52548F156A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510.85</c:v>
                </c:pt>
                <c:pt idx="1">
                  <c:v>432.83</c:v>
                </c:pt>
                <c:pt idx="2">
                  <c:v>479.59</c:v>
                </c:pt>
                <c:pt idx="3">
                  <c:v>540.59</c:v>
                </c:pt>
                <c:pt idx="4">
                  <c:v>503.94</c:v>
                </c:pt>
              </c:numCache>
            </c:numRef>
          </c:val>
          <c:extLst>
            <c:ext xmlns:c16="http://schemas.microsoft.com/office/drawing/2014/chart" uri="{C3380CC4-5D6E-409C-BE32-E72D297353CC}">
              <c16:uniqueId val="{00000000-E643-47E3-B524-3F11F2541B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224.88</c:v>
                </c:pt>
              </c:numCache>
            </c:numRef>
          </c:val>
          <c:smooth val="0"/>
          <c:extLst>
            <c:ext xmlns:c16="http://schemas.microsoft.com/office/drawing/2014/chart" uri="{C3380CC4-5D6E-409C-BE32-E72D297353CC}">
              <c16:uniqueId val="{00000001-E643-47E3-B524-3F11F2541B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5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江津市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23005</v>
      </c>
      <c r="AM8" s="75"/>
      <c r="AN8" s="75"/>
      <c r="AO8" s="75"/>
      <c r="AP8" s="75"/>
      <c r="AQ8" s="75"/>
      <c r="AR8" s="75"/>
      <c r="AS8" s="75"/>
      <c r="AT8" s="74">
        <f>データ!T6</f>
        <v>268.24</v>
      </c>
      <c r="AU8" s="74"/>
      <c r="AV8" s="74"/>
      <c r="AW8" s="74"/>
      <c r="AX8" s="74"/>
      <c r="AY8" s="74"/>
      <c r="AZ8" s="74"/>
      <c r="BA8" s="74"/>
      <c r="BB8" s="74">
        <f>データ!U6</f>
        <v>85.76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3.1</v>
      </c>
      <c r="Q10" s="74"/>
      <c r="R10" s="74"/>
      <c r="S10" s="74"/>
      <c r="T10" s="74"/>
      <c r="U10" s="74"/>
      <c r="V10" s="74"/>
      <c r="W10" s="74">
        <f>データ!Q6</f>
        <v>110.31</v>
      </c>
      <c r="X10" s="74"/>
      <c r="Y10" s="74"/>
      <c r="Z10" s="74"/>
      <c r="AA10" s="74"/>
      <c r="AB10" s="74"/>
      <c r="AC10" s="74"/>
      <c r="AD10" s="75">
        <f>データ!R6</f>
        <v>3744</v>
      </c>
      <c r="AE10" s="75"/>
      <c r="AF10" s="75"/>
      <c r="AG10" s="75"/>
      <c r="AH10" s="75"/>
      <c r="AI10" s="75"/>
      <c r="AJ10" s="75"/>
      <c r="AK10" s="2"/>
      <c r="AL10" s="75">
        <f>データ!V6</f>
        <v>707</v>
      </c>
      <c r="AM10" s="75"/>
      <c r="AN10" s="75"/>
      <c r="AO10" s="75"/>
      <c r="AP10" s="75"/>
      <c r="AQ10" s="75"/>
      <c r="AR10" s="75"/>
      <c r="AS10" s="75"/>
      <c r="AT10" s="74">
        <f>データ!W6</f>
        <v>0.31</v>
      </c>
      <c r="AU10" s="74"/>
      <c r="AV10" s="74"/>
      <c r="AW10" s="74"/>
      <c r="AX10" s="74"/>
      <c r="AY10" s="74"/>
      <c r="AZ10" s="74"/>
      <c r="BA10" s="74"/>
      <c r="BB10" s="74">
        <f>データ!X6</f>
        <v>2280.65</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FyyUHZiasXmETOAMREEZRCK94hyh4lDyLYm8l5znsuJMHRGjLENAjLLmOf45j3pI12B3e2gi2tf2pZrLByybMw==" saltValue="C+0xZbhEjfyBS0Lost21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322075</v>
      </c>
      <c r="D6" s="33">
        <f t="shared" si="3"/>
        <v>47</v>
      </c>
      <c r="E6" s="33">
        <f t="shared" si="3"/>
        <v>17</v>
      </c>
      <c r="F6" s="33">
        <f t="shared" si="3"/>
        <v>4</v>
      </c>
      <c r="G6" s="33">
        <f t="shared" si="3"/>
        <v>0</v>
      </c>
      <c r="H6" s="33" t="str">
        <f t="shared" si="3"/>
        <v>島根県　江津市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3.1</v>
      </c>
      <c r="Q6" s="34">
        <f t="shared" si="3"/>
        <v>110.31</v>
      </c>
      <c r="R6" s="34">
        <f t="shared" si="3"/>
        <v>3744</v>
      </c>
      <c r="S6" s="34">
        <f t="shared" si="3"/>
        <v>23005</v>
      </c>
      <c r="T6" s="34">
        <f t="shared" si="3"/>
        <v>268.24</v>
      </c>
      <c r="U6" s="34">
        <f t="shared" si="3"/>
        <v>85.76</v>
      </c>
      <c r="V6" s="34">
        <f t="shared" si="3"/>
        <v>707</v>
      </c>
      <c r="W6" s="34">
        <f t="shared" si="3"/>
        <v>0.31</v>
      </c>
      <c r="X6" s="34">
        <f t="shared" si="3"/>
        <v>2280.65</v>
      </c>
      <c r="Y6" s="35">
        <f>IF(Y7="",NA(),Y7)</f>
        <v>100.02</v>
      </c>
      <c r="Z6" s="35">
        <f t="shared" ref="Z6:AH6" si="4">IF(Z7="",NA(),Z7)</f>
        <v>103.97</v>
      </c>
      <c r="AA6" s="35">
        <f t="shared" si="4"/>
        <v>108.21</v>
      </c>
      <c r="AB6" s="35">
        <f t="shared" si="4"/>
        <v>104.67</v>
      </c>
      <c r="AC6" s="35">
        <f t="shared" si="4"/>
        <v>96.31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1223.96</v>
      </c>
      <c r="BM6" s="35">
        <f t="shared" si="7"/>
        <v>1269.1500000000001</v>
      </c>
      <c r="BN6" s="35">
        <f t="shared" si="7"/>
        <v>1087.96</v>
      </c>
      <c r="BO6" s="35">
        <f t="shared" si="7"/>
        <v>1258.43</v>
      </c>
      <c r="BP6" s="34" t="str">
        <f>IF(BP7="","",IF(BP7="-","【-】","【"&amp;SUBSTITUTE(TEXT(BP7,"#,##0.00"),"-","△")&amp;"】"))</f>
        <v>【1,260.21】</v>
      </c>
      <c r="BQ6" s="35">
        <f>IF(BQ7="",NA(),BQ7)</f>
        <v>38.78</v>
      </c>
      <c r="BR6" s="35">
        <f t="shared" ref="BR6:BZ6" si="8">IF(BR7="",NA(),BR7)</f>
        <v>45.68</v>
      </c>
      <c r="BS6" s="35">
        <f t="shared" si="8"/>
        <v>41.55</v>
      </c>
      <c r="BT6" s="35">
        <f t="shared" si="8"/>
        <v>40.229999999999997</v>
      </c>
      <c r="BU6" s="35">
        <f t="shared" si="8"/>
        <v>43.9</v>
      </c>
      <c r="BV6" s="35">
        <f t="shared" si="8"/>
        <v>53.7</v>
      </c>
      <c r="BW6" s="35">
        <f t="shared" si="8"/>
        <v>61.54</v>
      </c>
      <c r="BX6" s="35">
        <f t="shared" si="8"/>
        <v>63.97</v>
      </c>
      <c r="BY6" s="35">
        <f t="shared" si="8"/>
        <v>59.67</v>
      </c>
      <c r="BZ6" s="35">
        <f t="shared" si="8"/>
        <v>73.36</v>
      </c>
      <c r="CA6" s="34" t="str">
        <f>IF(CA7="","",IF(CA7="-","【-】","【"&amp;SUBSTITUTE(TEXT(CA7,"#,##0.00"),"-","△")&amp;"】"))</f>
        <v>【75.29】</v>
      </c>
      <c r="CB6" s="35">
        <f>IF(CB7="",NA(),CB7)</f>
        <v>510.85</v>
      </c>
      <c r="CC6" s="35">
        <f t="shared" ref="CC6:CK6" si="9">IF(CC7="",NA(),CC7)</f>
        <v>432.83</v>
      </c>
      <c r="CD6" s="35">
        <f t="shared" si="9"/>
        <v>479.59</v>
      </c>
      <c r="CE6" s="35">
        <f t="shared" si="9"/>
        <v>540.59</v>
      </c>
      <c r="CF6" s="35">
        <f t="shared" si="9"/>
        <v>503.94</v>
      </c>
      <c r="CG6" s="35">
        <f t="shared" si="9"/>
        <v>300.35000000000002</v>
      </c>
      <c r="CH6" s="35">
        <f t="shared" si="9"/>
        <v>267.86</v>
      </c>
      <c r="CI6" s="35">
        <f t="shared" si="9"/>
        <v>256.82</v>
      </c>
      <c r="CJ6" s="35">
        <f t="shared" si="9"/>
        <v>270.60000000000002</v>
      </c>
      <c r="CK6" s="35">
        <f t="shared" si="9"/>
        <v>224.88</v>
      </c>
      <c r="CL6" s="34" t="str">
        <f>IF(CL7="","",IF(CL7="-","【-】","【"&amp;SUBSTITUTE(TEXT(CL7,"#,##0.00"),"-","△")&amp;"】"))</f>
        <v>【215.41】</v>
      </c>
      <c r="CM6" s="35">
        <f>IF(CM7="",NA(),CM7)</f>
        <v>22.4</v>
      </c>
      <c r="CN6" s="35">
        <f t="shared" ref="CN6:CV6" si="10">IF(CN7="",NA(),CN7)</f>
        <v>21.07</v>
      </c>
      <c r="CO6" s="35">
        <f t="shared" si="10"/>
        <v>21.07</v>
      </c>
      <c r="CP6" s="35">
        <f t="shared" si="10"/>
        <v>20.93</v>
      </c>
      <c r="CQ6" s="35">
        <f t="shared" si="10"/>
        <v>20.67</v>
      </c>
      <c r="CR6" s="35">
        <f t="shared" si="10"/>
        <v>37.72</v>
      </c>
      <c r="CS6" s="35">
        <f t="shared" si="10"/>
        <v>37.08</v>
      </c>
      <c r="CT6" s="35">
        <f t="shared" si="10"/>
        <v>37.46</v>
      </c>
      <c r="CU6" s="35">
        <f t="shared" si="10"/>
        <v>37.65</v>
      </c>
      <c r="CV6" s="35">
        <f t="shared" si="10"/>
        <v>42.4</v>
      </c>
      <c r="CW6" s="34" t="str">
        <f>IF(CW7="","",IF(CW7="-","【-】","【"&amp;SUBSTITUTE(TEXT(CW7,"#,##0.00"),"-","△")&amp;"】"))</f>
        <v>【42.90】</v>
      </c>
      <c r="CX6" s="35">
        <f>IF(CX7="",NA(),CX7)</f>
        <v>69.31</v>
      </c>
      <c r="CY6" s="35">
        <f t="shared" ref="CY6:DG6" si="11">IF(CY7="",NA(),CY7)</f>
        <v>70.430000000000007</v>
      </c>
      <c r="CZ6" s="35">
        <f t="shared" si="11"/>
        <v>70.52</v>
      </c>
      <c r="DA6" s="35">
        <f t="shared" si="11"/>
        <v>71.819999999999993</v>
      </c>
      <c r="DB6" s="35">
        <f t="shared" si="11"/>
        <v>75.95</v>
      </c>
      <c r="DC6" s="35">
        <f t="shared" si="11"/>
        <v>68.459999999999994</v>
      </c>
      <c r="DD6" s="35">
        <f t="shared" si="11"/>
        <v>67.22</v>
      </c>
      <c r="DE6" s="35">
        <f t="shared" si="11"/>
        <v>67.459999999999994</v>
      </c>
      <c r="DF6" s="35">
        <f t="shared" si="11"/>
        <v>67.37</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0.39</v>
      </c>
      <c r="EO6" s="34" t="str">
        <f>IF(EO7="","",IF(EO7="-","【-】","【"&amp;SUBSTITUTE(TEXT(EO7,"#,##0.00"),"-","△")&amp;"】"))</f>
        <v>【0.30】</v>
      </c>
    </row>
    <row r="7" spans="1:145" s="36" customFormat="1" x14ac:dyDescent="0.15">
      <c r="A7" s="28"/>
      <c r="B7" s="37">
        <v>2020</v>
      </c>
      <c r="C7" s="37">
        <v>322075</v>
      </c>
      <c r="D7" s="37">
        <v>47</v>
      </c>
      <c r="E7" s="37">
        <v>17</v>
      </c>
      <c r="F7" s="37">
        <v>4</v>
      </c>
      <c r="G7" s="37">
        <v>0</v>
      </c>
      <c r="H7" s="37" t="s">
        <v>98</v>
      </c>
      <c r="I7" s="37" t="s">
        <v>99</v>
      </c>
      <c r="J7" s="37" t="s">
        <v>100</v>
      </c>
      <c r="K7" s="37" t="s">
        <v>101</v>
      </c>
      <c r="L7" s="37" t="s">
        <v>102</v>
      </c>
      <c r="M7" s="37" t="s">
        <v>103</v>
      </c>
      <c r="N7" s="38" t="s">
        <v>104</v>
      </c>
      <c r="O7" s="38" t="s">
        <v>105</v>
      </c>
      <c r="P7" s="38">
        <v>3.1</v>
      </c>
      <c r="Q7" s="38">
        <v>110.31</v>
      </c>
      <c r="R7" s="38">
        <v>3744</v>
      </c>
      <c r="S7" s="38">
        <v>23005</v>
      </c>
      <c r="T7" s="38">
        <v>268.24</v>
      </c>
      <c r="U7" s="38">
        <v>85.76</v>
      </c>
      <c r="V7" s="38">
        <v>707</v>
      </c>
      <c r="W7" s="38">
        <v>0.31</v>
      </c>
      <c r="X7" s="38">
        <v>2280.65</v>
      </c>
      <c r="Y7" s="38">
        <v>100.02</v>
      </c>
      <c r="Z7" s="38">
        <v>103.97</v>
      </c>
      <c r="AA7" s="38">
        <v>108.21</v>
      </c>
      <c r="AB7" s="38">
        <v>104.67</v>
      </c>
      <c r="AC7" s="38">
        <v>96.31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1223.96</v>
      </c>
      <c r="BM7" s="38">
        <v>1269.1500000000001</v>
      </c>
      <c r="BN7" s="38">
        <v>1087.96</v>
      </c>
      <c r="BO7" s="38">
        <v>1258.43</v>
      </c>
      <c r="BP7" s="38">
        <v>1260.21</v>
      </c>
      <c r="BQ7" s="38">
        <v>38.78</v>
      </c>
      <c r="BR7" s="38">
        <v>45.68</v>
      </c>
      <c r="BS7" s="38">
        <v>41.55</v>
      </c>
      <c r="BT7" s="38">
        <v>40.229999999999997</v>
      </c>
      <c r="BU7" s="38">
        <v>43.9</v>
      </c>
      <c r="BV7" s="38">
        <v>53.7</v>
      </c>
      <c r="BW7" s="38">
        <v>61.54</v>
      </c>
      <c r="BX7" s="38">
        <v>63.97</v>
      </c>
      <c r="BY7" s="38">
        <v>59.67</v>
      </c>
      <c r="BZ7" s="38">
        <v>73.36</v>
      </c>
      <c r="CA7" s="38">
        <v>75.290000000000006</v>
      </c>
      <c r="CB7" s="38">
        <v>510.85</v>
      </c>
      <c r="CC7" s="38">
        <v>432.83</v>
      </c>
      <c r="CD7" s="38">
        <v>479.59</v>
      </c>
      <c r="CE7" s="38">
        <v>540.59</v>
      </c>
      <c r="CF7" s="38">
        <v>503.94</v>
      </c>
      <c r="CG7" s="38">
        <v>300.35000000000002</v>
      </c>
      <c r="CH7" s="38">
        <v>267.86</v>
      </c>
      <c r="CI7" s="38">
        <v>256.82</v>
      </c>
      <c r="CJ7" s="38">
        <v>270.60000000000002</v>
      </c>
      <c r="CK7" s="38">
        <v>224.88</v>
      </c>
      <c r="CL7" s="38">
        <v>215.41</v>
      </c>
      <c r="CM7" s="38">
        <v>22.4</v>
      </c>
      <c r="CN7" s="38">
        <v>21.07</v>
      </c>
      <c r="CO7" s="38">
        <v>21.07</v>
      </c>
      <c r="CP7" s="38">
        <v>20.93</v>
      </c>
      <c r="CQ7" s="38">
        <v>20.67</v>
      </c>
      <c r="CR7" s="38">
        <v>37.72</v>
      </c>
      <c r="CS7" s="38">
        <v>37.08</v>
      </c>
      <c r="CT7" s="38">
        <v>37.46</v>
      </c>
      <c r="CU7" s="38">
        <v>37.65</v>
      </c>
      <c r="CV7" s="38">
        <v>42.4</v>
      </c>
      <c r="CW7" s="38">
        <v>42.9</v>
      </c>
      <c r="CX7" s="38">
        <v>69.31</v>
      </c>
      <c r="CY7" s="38">
        <v>70.430000000000007</v>
      </c>
      <c r="CZ7" s="38">
        <v>70.52</v>
      </c>
      <c r="DA7" s="38">
        <v>71.819999999999993</v>
      </c>
      <c r="DB7" s="38">
        <v>75.95</v>
      </c>
      <c r="DC7" s="38">
        <v>68.459999999999994</v>
      </c>
      <c r="DD7" s="38">
        <v>67.22</v>
      </c>
      <c r="DE7" s="38">
        <v>67.459999999999994</v>
      </c>
      <c r="DF7" s="38">
        <v>67.37</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2022-01-25T06:03:28Z</cp:lastPrinted>
  <dcterms:created xsi:type="dcterms:W3CDTF">2021-12-03T07:52:15Z</dcterms:created>
  <dcterms:modified xsi:type="dcterms:W3CDTF">2022-01-25T06:03:31Z</dcterms:modified>
  <cp:category/>
</cp:coreProperties>
</file>