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3年度_下水道課\01_令和3年度_管理係\★★調査・報告\財政課\20220203〆切　公営企業に係る「経営比較分析表」の分析等について\下水【経営比較分析表】2020_322075_47_1718\≪入力≫【経営比較分析表】2020_322075_47_1718\"/>
    </mc:Choice>
  </mc:AlternateContent>
  <xr:revisionPtr revIDLastSave="0" documentId="13_ncr:1_{6199A573-506D-45F1-9605-551F62D95D44}" xr6:coauthVersionLast="45" xr6:coauthVersionMax="45" xr10:uidLastSave="{00000000-0000-0000-0000-000000000000}"/>
  <workbookProtection workbookAlgorithmName="SHA-512" workbookHashValue="wJWNOqW/JLAVXiZIfSo8ot15S1M4jNevonlwp88vASrSDmZHX8XVPeWkvHKR4Brgd/1jiTzk7ESt98m3L9wrdg==" workbookSaltValue="4eRAPgGrnVTdxk3X+4h61Q=="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T10" i="4"/>
  <c r="AL10" i="4"/>
  <c r="AD10" i="4"/>
  <c r="B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<sst xmlns="http://schemas.openxmlformats.org/spreadsheetml/2006/main" count="236" uniqueCount="119">
  <si>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</si>
  <si>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</si>
  <si>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</si>
  <si>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</si>
  <si>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</si>
  <si>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</si>
  <si>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</si>
  <si>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</si>
  <si>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</si>
  <si>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</si>
  <si>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</si>
  <si>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</si>
  <si>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</si>
  <si>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</si>
  <si>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</si>
  <si>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</si>
  <si>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</si>
  <si>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</si>
  <si>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</si>
  <si>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</si>
  <si>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</si>
  <si>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</si>
  <si>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</si>
  <si>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</si>
  <si>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</si>
  <si>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</si>
  <si>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</si>
  <si>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</si>
  <si>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</si>
  <si>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</si>
  <si>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</si>
  <si>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</si>
  <si>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</si>
  <si>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</si>
  <si>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</si>
  <si>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</si>
  <si>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</si>
  <si>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</si>
  <si>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</si>
  <si>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</si>
  <si>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</si>
  <si>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</si>
  <si>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</si>
  <si>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</si>
  <si>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</si>
  <si>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</si>
  <si>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</si>
  <si>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</si>
  <si>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</si>
  <si>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</si>
  <si>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</si>
  <si>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</si>
  <si>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</si>
  <si>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</si>
  <si>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</si>
  <si>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</si>
  <si>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</si>
  <si>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</si>
  <si>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</si>
  <si>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</si>
  <si>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</si>
  <si>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</si>
  <si>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</si>
  <si>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</si>
  <si>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</si>
  <si>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</si>
  <si>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</si>
  <si>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</si>
  <si>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</si>
  <si>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</si>
  <si>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</si>
  <si>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</si>
  <si>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</si>
  <si>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</si>
  <si>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</si>
  <si>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</si>
  <si>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</si>
  <si>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</si>
  <si>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</si>
  <si>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</si>
  <si>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</si>
  <si>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</si>
  <si>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</si>
  <si>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</si>
  <si>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</si>
  <si>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</si>
  <si>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</si>
  <si>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</si>
  <si>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</si>
  <si>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</si>
  <si>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</si>
  <si>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</si>
  <si>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</si>
  <si>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</si>
  <si>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</si>
  <si>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</si>
  <si>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</si>
  <si>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</si>
  <si>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</si>
  <si>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</si>
  <si>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</si>
  <si>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</si>
  <si>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</si>
  <si>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</si>
  <si>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</si>
  <si>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</si>
  <si>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</si>
  <si>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</si>
  <si>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</si>
  <si>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</si>
  <si>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</si>
  <si>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</si>
  <si>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</si>
  <si>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</si>
  <si>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</si>
  <si>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</si>
  <si>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18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phoneticPr fontId="4"/>
  </si>
  <si>
    <r>
      <t>①収益的収支比率は、総収益についてR1の料金改定の影響により使用料は増加したが、大規模工事が終了したことに伴い消費税還付金が44,000千円減少したほか、公営企業会計への移行を見据えて汚泥共同処理施設の負担金の計算根拠変更により15,000千円減少し、一般会計繰入金と基金繰入金を増額したものの38,000千円の減少となった。一方、総費用は一般管理費がシステム更新や前納報奨金等の増加により約3,000千円の増、維持管理費が修繕料の増加や汚泥共同処理施設の本格稼働に伴う委託料の増加により、対前年比で約23,400千円の増となった。総収益の減少及び総費用増加したことにより、95.89％となり前年から17.89ﾎﾟｲﾝﾄの大幅な低下となった。④企業債残高対事業規模比率については、本市は地方債償還金を全額一般会計繰入金で賄っており、本来数値は毎年0であるが、起債前借額が133,900千円あり、一般会計負担額に起債前借金額を含めていないために数値が出た。⑤経費回収率は対前年比で5.46ポイント低下、⑥汚水処理原価は43.85円の上昇となった。これらは修繕料の増や汚泥共同処理施設の本格稼働に伴う委託料の増による汚水処理費の増加によるものである。⑦施設利用率は、H30に水処理設備増設で一旦減少したが、接続戸数の増により上昇した。⑧水洗化率は、分子要因である接続人口が増加する一方で、新たな区域整備により分母となる対象人口も増えているため、割合として顕著な伸びとなっていない。</t>
    </r>
    <r>
      <rPr>
        <sz val="10"/>
        <rFont val="ＭＳ ゴシック"/>
        <family val="3"/>
        <charset val="128"/>
      </rPr>
      <t>水洗化率は全国平均及び類似団体平均よりかなり低くなっているが、事業終了まで50％台での推移を見込んでいる。今後は、健全な経営に向けて、使用料収入確保のための接続率向</t>
    </r>
    <r>
      <rPr>
        <sz val="10"/>
        <color theme="1"/>
        <rFont val="ＭＳ ゴシック"/>
        <family val="3"/>
        <charset val="128"/>
      </rPr>
      <t>上の取り組み、維持管理費の削減及び経常費用の財源確保のため料金改定を検討する必要がある。</t>
    </r>
    <rPh sb="10" eb="13">
      <t>ソウシュウエキ</t>
    </rPh>
    <rPh sb="25" eb="27">
      <t>エイキョウ</t>
    </rPh>
    <rPh sb="30" eb="33">
      <t>シヨウリョウ</t>
    </rPh>
    <rPh sb="34" eb="36">
      <t>ゾウカ</t>
    </rPh>
    <rPh sb="40" eb="43">
      <t>ダイキボ</t>
    </rPh>
    <rPh sb="43" eb="45">
      <t>コウジ</t>
    </rPh>
    <rPh sb="46" eb="48">
      <t>シュウリョウ</t>
    </rPh>
    <rPh sb="53" eb="54">
      <t>トモナ</t>
    </rPh>
    <rPh sb="55" eb="58">
      <t>ショウヒゼイ</t>
    </rPh>
    <rPh sb="58" eb="61">
      <t>カンプキン</t>
    </rPh>
    <rPh sb="68" eb="70">
      <t>センエン</t>
    </rPh>
    <rPh sb="70" eb="72">
      <t>ゲンショウ</t>
    </rPh>
    <rPh sb="77" eb="79">
      <t>コウエイ</t>
    </rPh>
    <rPh sb="79" eb="81">
      <t>キギョウ</t>
    </rPh>
    <rPh sb="81" eb="83">
      <t>カイケイ</t>
    </rPh>
    <rPh sb="85" eb="87">
      <t>イコウ</t>
    </rPh>
    <rPh sb="88" eb="90">
      <t>ミス</t>
    </rPh>
    <rPh sb="101" eb="104">
      <t>フタンキン</t>
    </rPh>
    <rPh sb="105" eb="107">
      <t>ケイサン</t>
    </rPh>
    <rPh sb="107" eb="109">
      <t>コンキョ</t>
    </rPh>
    <rPh sb="109" eb="111">
      <t>ヘンコウ</t>
    </rPh>
    <rPh sb="120" eb="122">
      <t>センエン</t>
    </rPh>
    <rPh sb="122" eb="124">
      <t>ゲンショウ</t>
    </rPh>
    <rPh sb="126" eb="128">
      <t>イッパン</t>
    </rPh>
    <rPh sb="128" eb="130">
      <t>カイケイ</t>
    </rPh>
    <rPh sb="130" eb="132">
      <t>クリイレ</t>
    </rPh>
    <rPh sb="132" eb="133">
      <t>キン</t>
    </rPh>
    <rPh sb="134" eb="136">
      <t>キキン</t>
    </rPh>
    <rPh sb="136" eb="138">
      <t>クリイレ</t>
    </rPh>
    <rPh sb="138" eb="139">
      <t>キン</t>
    </rPh>
    <rPh sb="140" eb="142">
      <t>ゾウガク</t>
    </rPh>
    <rPh sb="153" eb="155">
      <t>センエン</t>
    </rPh>
    <rPh sb="156" eb="158">
      <t>ゲンショウ</t>
    </rPh>
    <rPh sb="166" eb="167">
      <t>ソウ</t>
    </rPh>
    <rPh sb="170" eb="172">
      <t>イッパン</t>
    </rPh>
    <rPh sb="172" eb="175">
      <t>カンリヒ</t>
    </rPh>
    <rPh sb="180" eb="182">
      <t>コウシン</t>
    </rPh>
    <rPh sb="183" eb="185">
      <t>ゼンノウ</t>
    </rPh>
    <rPh sb="185" eb="188">
      <t>ホウショウキン</t>
    </rPh>
    <rPh sb="188" eb="189">
      <t>トウ</t>
    </rPh>
    <rPh sb="190" eb="192">
      <t>ゾウカ</t>
    </rPh>
    <rPh sb="206" eb="208">
      <t>イジ</t>
    </rPh>
    <rPh sb="208" eb="211">
      <t>カンリヒ</t>
    </rPh>
    <rPh sb="212" eb="214">
      <t>シュウゼン</t>
    </rPh>
    <rPh sb="214" eb="215">
      <t>リョウ</t>
    </rPh>
    <rPh sb="216" eb="218">
      <t>ゾウカ</t>
    </rPh>
    <rPh sb="228" eb="230">
      <t>ホンカク</t>
    </rPh>
    <rPh sb="230" eb="232">
      <t>カドウ</t>
    </rPh>
    <rPh sb="233" eb="234">
      <t>トモナ</t>
    </rPh>
    <rPh sb="235" eb="238">
      <t>イタクリョウ</t>
    </rPh>
    <rPh sb="240" eb="241">
      <t>カ</t>
    </rPh>
    <rPh sb="250" eb="251">
      <t>ヤク</t>
    </rPh>
    <rPh sb="266" eb="269">
      <t>ソウシュウエキ</t>
    </rPh>
    <rPh sb="270" eb="272">
      <t>ゲンショウ</t>
    </rPh>
    <rPh sb="272" eb="273">
      <t>オヨ</t>
    </rPh>
    <rPh sb="274" eb="275">
      <t>ソウ</t>
    </rPh>
    <rPh sb="311" eb="313">
      <t>オオハバ</t>
    </rPh>
    <rPh sb="572" eb="574">
      <t>ブンシ</t>
    </rPh>
    <rPh sb="574" eb="576">
      <t>ヨウイン</t>
    </rPh>
    <rPh sb="579" eb="581">
      <t>セツゾク</t>
    </rPh>
    <rPh sb="581" eb="583">
      <t>ジンコウ</t>
    </rPh>
    <rPh sb="584" eb="586">
      <t>ゾウカ</t>
    </rPh>
    <rPh sb="588" eb="590">
      <t>イッポウ</t>
    </rPh>
    <rPh sb="592" eb="593">
      <t>アラ</t>
    </rPh>
    <rPh sb="595" eb="597">
      <t>クイキ</t>
    </rPh>
    <rPh sb="597" eb="599">
      <t>セイビ</t>
    </rPh>
    <rPh sb="602" eb="604">
      <t>ブンボ</t>
    </rPh>
    <rPh sb="607" eb="609">
      <t>タイショウ</t>
    </rPh>
    <rPh sb="609" eb="611">
      <t>ジンコウ</t>
    </rPh>
    <rPh sb="612" eb="613">
      <t>フ</t>
    </rPh>
    <rPh sb="620" eb="622">
      <t>ワリアイ</t>
    </rPh>
    <rPh sb="625" eb="627">
      <t>ケンチョ</t>
    </rPh>
    <rPh sb="628" eb="629">
      <t>ノ</t>
    </rPh>
    <rPh sb="678" eb="679">
      <t>ダイ</t>
    </rPh>
    <rPh sb="681" eb="683">
      <t>スイイ</t>
    </rPh>
    <rPh sb="684" eb="686">
      <t>ミコ</t>
    </rPh>
    <phoneticPr fontId="4"/>
  </si>
  <si>
    <t>公共下水道事業は江津西の1処理区で、H18に供用開始し、現在供用区域を拡大中で接続戸数及び使用料は年々増加している。経費回収率及び汚水処理原価については、R1に汚泥共同処理施設が稼働し汚水処理費が増加したが、し尿及び浄化槽汚泥の処理に相当する費用は一般会計からの負担金によって賄っているため使用料は増加しておらず、施設への汚泥投入量は有収水量として算定していないため数値が悪化し大幅な上昇は困難な状況となっている。今後、接続が多く見込まれ収益性の高い市街地を中心に管渠整備を進め処理可能区域の拡大を行う。しかし、処理区域内の人口は減少の一途であり、１年間の接続件数も50件程度であり、料金改定による使用料収入増以外、急激な収入増は見込めない状況にある。収支の均衡を保つために一般会計からの繰入金に依存しており、その経営体質は今後も続くものと予想される。今後も厳しい経営が続くが、引き続き接続率の向上や経費節減に努める。また、経営に企業会計方式を早期に導入して、さらなる経営の効率化と改善を図っていく。
　</t>
    <rPh sb="37" eb="38">
      <t>チュウ</t>
    </rPh>
    <rPh sb="43" eb="44">
      <t>オヨ</t>
    </rPh>
    <rPh sb="45" eb="48">
      <t>シヨウリョウ</t>
    </rPh>
    <rPh sb="49" eb="51">
      <t>ネンネン</t>
    </rPh>
    <rPh sb="51" eb="53">
      <t>ゾウカ</t>
    </rPh>
    <rPh sb="80" eb="82">
      <t>オデイ</t>
    </rPh>
    <rPh sb="82" eb="84">
      <t>キョウドウ</t>
    </rPh>
    <rPh sb="84" eb="86">
      <t>ショリ</t>
    </rPh>
    <rPh sb="86" eb="88">
      <t>シセツ</t>
    </rPh>
    <rPh sb="89" eb="91">
      <t>カドウ</t>
    </rPh>
    <rPh sb="92" eb="94">
      <t>オスイ</t>
    </rPh>
    <rPh sb="94" eb="96">
      <t>ショリ</t>
    </rPh>
    <rPh sb="96" eb="97">
      <t>ヒ</t>
    </rPh>
    <rPh sb="98" eb="100">
      <t>ゾウカ</t>
    </rPh>
    <rPh sb="105" eb="106">
      <t>ニョウ</t>
    </rPh>
    <rPh sb="106" eb="107">
      <t>オヨ</t>
    </rPh>
    <rPh sb="108" eb="111">
      <t>ジョウカソウ</t>
    </rPh>
    <rPh sb="111" eb="113">
      <t>オデイ</t>
    </rPh>
    <rPh sb="114" eb="116">
      <t>ショリ</t>
    </rPh>
    <rPh sb="117" eb="119">
      <t>ソウトウ</t>
    </rPh>
    <rPh sb="121" eb="123">
      <t>ヒヨウ</t>
    </rPh>
    <rPh sb="124" eb="126">
      <t>イッパン</t>
    </rPh>
    <rPh sb="126" eb="128">
      <t>カイケイ</t>
    </rPh>
    <rPh sb="131" eb="134">
      <t>フタンキン</t>
    </rPh>
    <rPh sb="138" eb="139">
      <t>マカナ</t>
    </rPh>
    <rPh sb="145" eb="148">
      <t>シヨウリョウ</t>
    </rPh>
    <rPh sb="149" eb="151">
      <t>ゾウカ</t>
    </rPh>
    <rPh sb="157" eb="159">
      <t>シセツ</t>
    </rPh>
    <rPh sb="161" eb="163">
      <t>オデイ</t>
    </rPh>
    <rPh sb="163" eb="165">
      <t>トウニュウ</t>
    </rPh>
    <rPh sb="165" eb="166">
      <t>リョウ</t>
    </rPh>
    <rPh sb="167" eb="169">
      <t>ユウシュウ</t>
    </rPh>
    <rPh sb="169" eb="171">
      <t>スイリョウ</t>
    </rPh>
    <rPh sb="174" eb="176">
      <t>サンテイ</t>
    </rPh>
    <rPh sb="183" eb="185">
      <t>スウチ</t>
    </rPh>
    <rPh sb="186" eb="188">
      <t>アッカ</t>
    </rPh>
    <rPh sb="189" eb="191">
      <t>オオハバ</t>
    </rPh>
    <rPh sb="192" eb="194">
      <t>ジョウショウ</t>
    </rPh>
    <rPh sb="195" eb="197">
      <t>コンナン</t>
    </rPh>
    <rPh sb="198" eb="200">
      <t>ジョウキョウ</t>
    </rPh>
    <rPh sb="207" eb="209">
      <t>コンゴ</t>
    </rPh>
    <rPh sb="239" eb="241">
      <t>ショリ</t>
    </rPh>
    <rPh sb="241" eb="243">
      <t>カノウ</t>
    </rPh>
    <rPh sb="249" eb="250">
      <t>オコナ</t>
    </rPh>
    <rPh sb="362" eb="364">
      <t>コンゴ</t>
    </rPh>
    <rPh sb="365" eb="36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</si>
</sst>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8B-4E18-B62F-1BC27537C1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ED8B-4E18-B62F-1BC27537C1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43.5</c:v>
                </c:pt>
                <c:pt idx="1">
                  <c:v>46.31</c:v>
                </c:pt>
                <c:pt idx="2">
                  <c:v>37.47</c:v>
                </c:pt>
                <c:pt idx="3">
                  <c:v>40</c:v>
                </c:pt>
                <c:pt idx="4">
                  <c:v>42.57</c:v>
                </c:pt>
              </c:numCache>
            </c:numRef>
          </c:val>
          <c:extLst>
            <c:ext xmlns:c16="http://schemas.microsoft.com/office/drawing/2014/chart" uri="{C3380CC4-5D6E-409C-BE32-E72D297353CC}">
              <c16:uniqueId val="{00000000-ABEA-4E8B-B8DE-B45EC579C1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ABEA-4E8B-B8DE-B45EC579C1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49.89</c:v>
                </c:pt>
                <c:pt idx="1">
                  <c:v>52.76</c:v>
                </c:pt>
                <c:pt idx="2">
                  <c:v>56.04</c:v>
                </c:pt>
                <c:pt idx="3">
                  <c:v>52.53</c:v>
                </c:pt>
                <c:pt idx="4">
                  <c:v>57.08</c:v>
                </c:pt>
              </c:numCache>
            </c:numRef>
          </c:val>
          <c:extLst>
            <c:ext xmlns:c16="http://schemas.microsoft.com/office/drawing/2014/chart" uri="{C3380CC4-5D6E-409C-BE32-E72D297353CC}">
              <c16:uniqueId val="{00000000-356C-4B10-9B76-5AD13A11B1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356C-4B10-9B76-5AD13A11B1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98.57</c:v>
                </c:pt>
                <c:pt idx="1">
                  <c:v>101.92</c:v>
                </c:pt>
                <c:pt idx="2">
                  <c:v>117.81</c:v>
                </c:pt>
                <c:pt idx="3">
                  <c:v>113.78</c:v>
                </c:pt>
                <c:pt idx="4">
                  <c:v>95.89</c:v>
                </c:pt>
              </c:numCache>
            </c:numRef>
          </c:val>
          <c:extLst>
            <c:ext xmlns:c16="http://schemas.microsoft.com/office/drawing/2014/chart" uri="{C3380CC4-5D6E-409C-BE32-E72D297353CC}">
              <c16:uniqueId val="{00000000-CEAE-43DD-B8BD-AE6773B44D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E-43DD-B8BD-AE6773B44D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88-4D80-911F-214F5CAF89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88-4D80-911F-214F5CAF89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2-4FF5-9A9B-5EF16240A2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2-4FF5-9A9B-5EF16240A2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7-4C0F-854A-620ACB1BBF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7-4C0F-854A-620ACB1BBF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D-4931-B8A1-FCA2E0EF55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D-4931-B8A1-FCA2E0EF55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67.180000000000007</c:v>
                </c:pt>
                <c:pt idx="4" formatCode="#,##0.00;&quot;△&quot;#,##0.00;&quot;-&quot;">
                  <c:v>131.19999999999999</c:v>
                </c:pt>
              </c:numCache>
            </c:numRef>
          </c:val>
          <c:extLst>
            <c:ext xmlns:c16="http://schemas.microsoft.com/office/drawing/2014/chart" uri="{C3380CC4-5D6E-409C-BE32-E72D297353CC}">
              <c16:uniqueId val="{00000000-05D2-457A-9237-1E483B9019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05D2-457A-9237-1E483B9019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58.58</c:v>
                </c:pt>
                <c:pt idx="1">
                  <c:v>72.94</c:v>
                </c:pt>
                <c:pt idx="2">
                  <c:v>89.86</c:v>
                </c:pt>
                <c:pt idx="3">
                  <c:v>62.87</c:v>
                </c:pt>
                <c:pt idx="4">
                  <c:v>57.41</c:v>
                </c:pt>
              </c:numCache>
            </c:numRef>
          </c:val>
          <c:extLst>
            <c:ext xmlns:c16="http://schemas.microsoft.com/office/drawing/2014/chart" uri="{C3380CC4-5D6E-409C-BE32-E72D297353CC}">
              <c16:uniqueId val="{00000000-1691-4D31-BB41-EEB527861F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1691-4D31-BB41-EEB527861F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347.14</c:v>
                </c:pt>
                <c:pt idx="1">
                  <c:v>277.68</c:v>
                </c:pt>
                <c:pt idx="2">
                  <c:v>229.75</c:v>
                </c:pt>
                <c:pt idx="3">
                  <c:v>359.78</c:v>
                </c:pt>
                <c:pt idx="4">
                  <c:v>403.63</c:v>
                </c:pt>
              </c:numCache>
            </c:numRef>
          </c:val>
          <c:extLst>
            <c:ext xmlns:c16="http://schemas.microsoft.com/office/drawing/2014/chart" uri="{C3380CC4-5D6E-409C-BE32-E72D297353CC}">
              <c16:uniqueId val="{00000000-E8C4-4670-BFBC-93220ECF95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E8C4-4670-BFBC-93220ECF95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江津市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23005</v>
      </c>
      <c r="AM8" s="69"/>
      <c r="AN8" s="69"/>
      <c r="AO8" s="69"/>
      <c r="AP8" s="69"/>
      <c r="AQ8" s="69"/>
      <c r="AR8" s="69"/>
      <c r="AS8" s="69"/>
      <c r="AT8" s="68">
        <f>データ!T6</f>
        <v>268.24</v>
      </c>
      <c r="AU8" s="68"/>
      <c r="AV8" s="68"/>
      <c r="AW8" s="68"/>
      <c r="AX8" s="68"/>
      <c r="AY8" s="68"/>
      <c r="AZ8" s="68"/>
      <c r="BA8" s="68"/>
      <c r="BB8" s="68">
        <f>データ!U6</f>
        <v>85.76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23.62</v>
      </c>
      <c r="Q10" s="68"/>
      <c r="R10" s="68"/>
      <c r="S10" s="68"/>
      <c r="T10" s="68"/>
      <c r="U10" s="68"/>
      <c r="V10" s="68"/>
      <c r="W10" s="68">
        <f>データ!Q6</f>
        <v>92.69</v>
      </c>
      <c r="X10" s="68"/>
      <c r="Y10" s="68"/>
      <c r="Z10" s="68"/>
      <c r="AA10" s="68"/>
      <c r="AB10" s="68"/>
      <c r="AC10" s="68"/>
      <c r="AD10" s="69">
        <f>データ!R6</f>
        <v>3744</v>
      </c>
      <c r="AE10" s="69"/>
      <c r="AF10" s="69"/>
      <c r="AG10" s="69"/>
      <c r="AH10" s="69"/>
      <c r="AI10" s="69"/>
      <c r="AJ10" s="69"/>
      <c r="AK10" s="2"/>
      <c r="AL10" s="69">
        <f>データ!V6</f>
        <v>5394</v>
      </c>
      <c r="AM10" s="69"/>
      <c r="AN10" s="69"/>
      <c r="AO10" s="69"/>
      <c r="AP10" s="69"/>
      <c r="AQ10" s="69"/>
      <c r="AR10" s="69"/>
      <c r="AS10" s="69"/>
      <c r="AT10" s="68">
        <f>データ!W6</f>
        <v>1.94</v>
      </c>
      <c r="AU10" s="68"/>
      <c r="AV10" s="68"/>
      <c r="AW10" s="68"/>
      <c r="AX10" s="68"/>
      <c r="AY10" s="68"/>
      <c r="AZ10" s="68"/>
      <c r="BA10" s="68"/>
      <c r="BB10" s="68">
        <f>データ!X6</f>
        <v>2780.41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WVwEVWNakKRI0kvUZnxIlVHZcHiEdTnGHNCTBbARfnU5glN+jDhWUcl4UNCAPaXM2kZo8CEbUb7vBLd8Ghf7vA==" saltValue="JYUj7a3X9e5Uabr2ckgf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322075</v>
      </c>
      <c r="D6" s="33">
        <f t="shared" si="3"/>
        <v>47</v>
      </c>
      <c r="E6" s="33">
        <f t="shared" si="3"/>
        <v>17</v>
      </c>
      <c r="F6" s="33">
        <f t="shared" si="3"/>
        <v>1</v>
      </c>
      <c r="G6" s="33">
        <f t="shared" si="3"/>
        <v>0</v>
      </c>
      <c r="H6" s="33" t="str">
        <f t="shared" si="3"/>
        <v>島根県　江津市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23.62</v>
      </c>
      <c r="Q6" s="34">
        <f t="shared" si="3"/>
        <v>92.69</v>
      </c>
      <c r="R6" s="34">
        <f t="shared" si="3"/>
        <v>3744</v>
      </c>
      <c r="S6" s="34">
        <f t="shared" si="3"/>
        <v>23005</v>
      </c>
      <c r="T6" s="34">
        <f t="shared" si="3"/>
        <v>268.24</v>
      </c>
      <c r="U6" s="34">
        <f t="shared" si="3"/>
        <v>85.76</v>
      </c>
      <c r="V6" s="34">
        <f t="shared" si="3"/>
        <v>5394</v>
      </c>
      <c r="W6" s="34">
        <f t="shared" si="3"/>
        <v>1.94</v>
      </c>
      <c r="X6" s="34">
        <f t="shared" si="3"/>
        <v>2780.41</v>
      </c>
      <c r="Y6" s="35">
        <f>IF(Y7="",NA(),Y7)</f>
        <v>98.57</v>
      </c>
      <c r="Z6" s="35">
        <f t="shared" ref="Z6:AH6" si="4">IF(Z7="",NA(),Z7)</f>
        <v>101.92</v>
      </c>
      <c r="AA6" s="35">
        <f t="shared" si="4"/>
        <v>117.81</v>
      </c>
      <c r="AB6" s="35">
        <f t="shared" si="4"/>
        <v>113.78</v>
      </c>
      <c r="AC6" s="35">
        <f t="shared" si="4"/>
        <v>95.89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67.180000000000007</v>
      </c>
      <c r="BJ6" s="35">
        <f t="shared" si="7"/>
        <v>131.19999999999999</v>
      </c>
      <c r="BK6" s="35">
        <f t="shared" si="7"/>
        <v>1193.49</v>
      </c>
      <c r="BL6" s="35">
        <f t="shared" si="7"/>
        <v>876.19</v>
      </c>
      <c r="BM6" s="35">
        <f t="shared" si="7"/>
        <v>722.53</v>
      </c>
      <c r="BN6" s="35">
        <f t="shared" si="7"/>
        <v>933.3</v>
      </c>
      <c r="BO6" s="35">
        <f t="shared" si="7"/>
        <v>1575.64</v>
      </c>
      <c r="BP6" s="34" t="str">
        <f>IF(BP7="","",IF(BP7="-","【-】","【"&amp;SUBSTITUTE(TEXT(BP7,"#,##0.00"),"-","△")&amp;"】"))</f>
        <v>【705.21】</v>
      </c>
      <c r="BQ6" s="35">
        <f>IF(BQ7="",NA(),BQ7)</f>
        <v>58.58</v>
      </c>
      <c r="BR6" s="35">
        <f t="shared" ref="BR6:BZ6" si="8">IF(BR7="",NA(),BR7)</f>
        <v>72.94</v>
      </c>
      <c r="BS6" s="35">
        <f t="shared" si="8"/>
        <v>89.86</v>
      </c>
      <c r="BT6" s="35">
        <f t="shared" si="8"/>
        <v>62.87</v>
      </c>
      <c r="BU6" s="35">
        <f t="shared" si="8"/>
        <v>57.41</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347.14</v>
      </c>
      <c r="CC6" s="35">
        <f t="shared" ref="CC6:CK6" si="9">IF(CC7="",NA(),CC7)</f>
        <v>277.68</v>
      </c>
      <c r="CD6" s="35">
        <f t="shared" si="9"/>
        <v>229.75</v>
      </c>
      <c r="CE6" s="35">
        <f t="shared" si="9"/>
        <v>359.78</v>
      </c>
      <c r="CF6" s="35">
        <f t="shared" si="9"/>
        <v>403.63</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43.5</v>
      </c>
      <c r="CN6" s="35">
        <f t="shared" ref="CN6:CV6" si="10">IF(CN7="",NA(),CN7)</f>
        <v>46.31</v>
      </c>
      <c r="CO6" s="35">
        <f t="shared" si="10"/>
        <v>37.47</v>
      </c>
      <c r="CP6" s="35">
        <f t="shared" si="10"/>
        <v>40</v>
      </c>
      <c r="CQ6" s="35">
        <f t="shared" si="10"/>
        <v>42.57</v>
      </c>
      <c r="CR6" s="35">
        <f t="shared" si="10"/>
        <v>40.75</v>
      </c>
      <c r="CS6" s="35">
        <f t="shared" si="10"/>
        <v>42.4</v>
      </c>
      <c r="CT6" s="35">
        <f t="shared" si="10"/>
        <v>45.44</v>
      </c>
      <c r="CU6" s="35">
        <f t="shared" si="10"/>
        <v>47.28</v>
      </c>
      <c r="CV6" s="35">
        <f t="shared" si="10"/>
        <v>44.83</v>
      </c>
      <c r="CW6" s="34" t="str">
        <f>IF(CW7="","",IF(CW7="-","【-】","【"&amp;SUBSTITUTE(TEXT(CW7,"#,##0.00"),"-","△")&amp;"】"))</f>
        <v>【59.57】</v>
      </c>
      <c r="CX6" s="35">
        <f>IF(CX7="",NA(),CX7)</f>
        <v>49.89</v>
      </c>
      <c r="CY6" s="35">
        <f t="shared" ref="CY6:DG6" si="11">IF(CY7="",NA(),CY7)</f>
        <v>52.76</v>
      </c>
      <c r="CZ6" s="35">
        <f t="shared" si="11"/>
        <v>56.04</v>
      </c>
      <c r="DA6" s="35">
        <f t="shared" si="11"/>
        <v>52.53</v>
      </c>
      <c r="DB6" s="35">
        <f t="shared" si="11"/>
        <v>57.08</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15">
      <c r="A7" s="28"/>
      <c r="B7" s="37">
        <v>2020</v>
      </c>
      <c r="C7" s="37">
        <v>322075</v>
      </c>
      <c r="D7" s="37">
        <v>47</v>
      </c>
      <c r="E7" s="37">
        <v>17</v>
      </c>
      <c r="F7" s="37">
        <v>1</v>
      </c>
      <c r="G7" s="37">
        <v>0</v>
      </c>
      <c r="H7" s="37" t="s">
        <v>97</v>
      </c>
      <c r="I7" s="37" t="s">
        <v>98</v>
      </c>
      <c r="J7" s="37" t="s">
        <v>99</v>
      </c>
      <c r="K7" s="37" t="s">
        <v>100</v>
      </c>
      <c r="L7" s="37" t="s">
        <v>101</v>
      </c>
      <c r="M7" s="37" t="s">
        <v>102</v>
      </c>
      <c r="N7" s="38" t="s">
        <v>103</v>
      </c>
      <c r="O7" s="38" t="s">
        <v>104</v>
      </c>
      <c r="P7" s="38">
        <v>23.62</v>
      </c>
      <c r="Q7" s="38">
        <v>92.69</v>
      </c>
      <c r="R7" s="38">
        <v>3744</v>
      </c>
      <c r="S7" s="38">
        <v>23005</v>
      </c>
      <c r="T7" s="38">
        <v>268.24</v>
      </c>
      <c r="U7" s="38">
        <v>85.76</v>
      </c>
      <c r="V7" s="38">
        <v>5394</v>
      </c>
      <c r="W7" s="38">
        <v>1.94</v>
      </c>
      <c r="X7" s="38">
        <v>2780.41</v>
      </c>
      <c r="Y7" s="38">
        <v>98.57</v>
      </c>
      <c r="Z7" s="38">
        <v>101.92</v>
      </c>
      <c r="AA7" s="38">
        <v>117.81</v>
      </c>
      <c r="AB7" s="38">
        <v>113.78</v>
      </c>
      <c r="AC7" s="38">
        <v>95.89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67.180000000000007</v>
      </c>
      <c r="BJ7" s="38">
        <v>131.19999999999999</v>
      </c>
      <c r="BK7" s="38">
        <v>1193.49</v>
      </c>
      <c r="BL7" s="38">
        <v>876.19</v>
      </c>
      <c r="BM7" s="38">
        <v>722.53</v>
      </c>
      <c r="BN7" s="38">
        <v>933.3</v>
      </c>
      <c r="BO7" s="38">
        <v>1575.64</v>
      </c>
      <c r="BP7" s="38">
        <v>705.21</v>
      </c>
      <c r="BQ7" s="38">
        <v>58.58</v>
      </c>
      <c r="BR7" s="38">
        <v>72.94</v>
      </c>
      <c r="BS7" s="38">
        <v>89.86</v>
      </c>
      <c r="BT7" s="38">
        <v>62.87</v>
      </c>
      <c r="BU7" s="38">
        <v>57.41</v>
      </c>
      <c r="BV7" s="38">
        <v>65.569999999999993</v>
      </c>
      <c r="BW7" s="38">
        <v>75.7</v>
      </c>
      <c r="BX7" s="38">
        <v>74.61</v>
      </c>
      <c r="BY7" s="38">
        <v>77.510000000000005</v>
      </c>
      <c r="BZ7" s="38">
        <v>73.209999999999994</v>
      </c>
      <c r="CA7" s="38">
        <v>98.96</v>
      </c>
      <c r="CB7" s="38">
        <v>347.14</v>
      </c>
      <c r="CC7" s="38">
        <v>277.68</v>
      </c>
      <c r="CD7" s="38">
        <v>229.75</v>
      </c>
      <c r="CE7" s="38">
        <v>359.78</v>
      </c>
      <c r="CF7" s="38">
        <v>403.63</v>
      </c>
      <c r="CG7" s="38">
        <v>263.04000000000002</v>
      </c>
      <c r="CH7" s="38">
        <v>230.04</v>
      </c>
      <c r="CI7" s="38">
        <v>233.5</v>
      </c>
      <c r="CJ7" s="38">
        <v>221.95</v>
      </c>
      <c r="CK7" s="38">
        <v>229.52</v>
      </c>
      <c r="CL7" s="38">
        <v>134.52000000000001</v>
      </c>
      <c r="CM7" s="38">
        <v>43.5</v>
      </c>
      <c r="CN7" s="38">
        <v>46.31</v>
      </c>
      <c r="CO7" s="38">
        <v>37.47</v>
      </c>
      <c r="CP7" s="38">
        <v>40</v>
      </c>
      <c r="CQ7" s="38">
        <v>42.57</v>
      </c>
      <c r="CR7" s="38">
        <v>40.75</v>
      </c>
      <c r="CS7" s="38">
        <v>42.4</v>
      </c>
      <c r="CT7" s="38">
        <v>45.44</v>
      </c>
      <c r="CU7" s="38">
        <v>47.28</v>
      </c>
      <c r="CV7" s="38">
        <v>44.83</v>
      </c>
      <c r="CW7" s="38">
        <v>59.57</v>
      </c>
      <c r="CX7" s="38">
        <v>49.89</v>
      </c>
      <c r="CY7" s="38">
        <v>52.76</v>
      </c>
      <c r="CZ7" s="38">
        <v>56.04</v>
      </c>
      <c r="DA7" s="38">
        <v>52.53</v>
      </c>
      <c r="DB7" s="38">
        <v>57.08</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2022-01-27T04:06:41Z</cp:lastPrinted>
  <dcterms:created xsi:type="dcterms:W3CDTF">2021-12-03T07:46:20Z</dcterms:created>
  <dcterms:modified xsi:type="dcterms:W3CDTF">2022-01-27T04:08:59Z</dcterms:modified>
  <cp:category/>
</cp:coreProperties>
</file>