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20114経営比較分析表（R02決算）\02.提出分\"/>
    </mc:Choice>
  </mc:AlternateContent>
  <workbookProtection workbookAlgorithmName="SHA-512" workbookHashValue="WkAQMEu4hvYqrRTsya8cbKE3SnS0zPX0lLS7Ob6dnbsklRuEYp3gXOneo/rbxwVeTz+2S3V1hVnGK7IFsv10rg==" workbookSaltValue="AJ+IEKFrBzCCc8DB+jWsg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<sst xmlns="http://schemas.openxmlformats.org/spreadsheetml/2006/main" count="247" uniqueCount="119">
  <si>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</si>
  <si>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</si>
  <si>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</si>
  <si>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</si>
  <si>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</si>
  <si>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</si>
  <si>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</si>
  <si>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</si>
  <si>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</si>
  <si>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</si>
  <si>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</si>
  <si>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</si>
  <si>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</si>
  <si>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</si>
  <si>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</si>
  <si>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</si>
  <si>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</si>
  <si>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</si>
  <si>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</si>
  <si>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</si>
  <si>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</si>
  <si>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</si>
  <si>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</si>
  <si>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</si>
  <si>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</si>
  <si>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</si>
  <si>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</si>
  <si>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</si>
  <si>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</si>
  <si>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</si>
  <si>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</si>
  <si>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</si>
  <si>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</si>
  <si>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</si>
  <si>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</si>
  <si>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</si>
  <si>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</si>
  <si>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</si>
  <si>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</si>
  <si>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</si>
  <si>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</si>
  <si>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</si>
  <si>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</si>
  <si>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</si>
  <si>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</si>
  <si>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</si>
  <si>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</si>
  <si>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</si>
  <si>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</si>
  <si>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</si>
  <si>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</si>
  <si>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</si>
  <si>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</si>
  <si>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</si>
  <si>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</si>
  <si>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</si>
  <si>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</si>
  <si>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</si>
  <si>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</si>
  <si>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</si>
  <si>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</si>
  <si>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</si>
  <si>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</si>
  <si>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</si>
  <si>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</si>
  <si>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</si>
  <si>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</si>
  <si>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</si>
  <si>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</si>
  <si>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</si>
  <si>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</si>
  <si>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</si>
  <si>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</si>
  <si>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</si>
  <si>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</si>
  <si>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</si>
  <si>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</si>
  <si>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</si>
  <si>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</si>
  <si>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</si>
  <si>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</si>
  <si>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</si>
  <si>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</si>
  <si>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</si>
  <si>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</si>
  <si>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</si>
  <si>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</si>
  <si>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</si>
  <si>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</si>
  <si>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</si>
  <si>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</si>
  <si>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</si>
  <si>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</si>
  <si>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</si>
  <si>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</si>
  <si>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</si>
  <si>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</si>
  <si>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</si>
  <si>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</si>
  <si>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</si>
  <si>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</si>
  <si>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</si>
  <si>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</si>
  <si>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</si>
  <si>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</si>
  <si>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</si>
  <si>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</si>
  <si>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</si>
  <si>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</si>
  <si>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</si>
  <si>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</si>
  <si>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</si>
  <si>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</si>
  <si>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</si>
  <si>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</si>
  <si>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</si>
  <si>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・法定耐用年数が近付いている浄化槽もあり、今後は改修計画の検討をしていく必要がある。
・浄化槽ブロワの故障が年々増加しており、修繕費が増加傾向にあるため、対応策の検討が必要である。</t>
  </si>
  <si>
    <t>・将来的に有収水量の大幅な増加が見込めないため、維持管理費の節減や料金体系の見直しにより、経営の健全化を図っていく必要がある。</t>
  </si>
  <si>
    <t>・収益的収支比率が減少傾向となっており、経費回収率の低さから見て分かるように、使用料収入で汚水処理費用が賄えていない状況にある。なお、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
・節水意識の向上ならびに人口の減少による影響から、使用料収入は減少傾向にある。
・事業完了しており、企業債残高は減少傾向にある。
・施設利用率が全国平均を下回っているのは、浄化槽区域において少子高齢化が急速に進展しているためである。（※補足　⑦施設利用率のH28平均値は異常値であるため、考慮する必要はない）</t>
    <rPh sb="9" eb="11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</si>
</sst>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9-4AA6-A052-B56D2037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9-4AA6-A052-B56D2037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43.75</c:v>
                </c:pt>
                <c:pt idx="1">
                  <c:v>43.75</c:v>
                </c:pt>
                <c:pt idx="2">
                  <c:v>42.97</c:v>
                </c:pt>
                <c:pt idx="3">
                  <c:v>40.630000000000003</c:v>
                </c:pt>
                <c:pt idx="4">
                  <c:v>42.19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895-BD40-BD4B0A371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E-4895-BD40-BD4B0A371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94.89</c:v>
                </c:pt>
                <c:pt idx="1">
                  <c:v>96.3</c:v>
                </c:pt>
                <c:pt idx="2">
                  <c:v>96.56</c:v>
                </c:pt>
                <c:pt idx="3">
                  <c:v>97.12</c:v>
                </c:pt>
                <c:pt idx="4">
                  <c:v>96.71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F-441E-906E-70D174899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F-441E-906E-70D174899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85.05</c:v>
                </c:pt>
                <c:pt idx="2">
                  <c:v>83.97</c:v>
                </c:pt>
                <c:pt idx="3">
                  <c:v>84.11</c:v>
                </c:pt>
                <c:pt idx="4">
                  <c:v>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9-4C7F-A0A1-B2015367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9-4C7F-A0A1-B2015367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5-4DAA-B013-24FE45789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5-4DAA-B013-24FE45789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4-403A-AC86-38A84425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F4-403A-AC86-38A84425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B-4C73-AD91-4FDBB2B9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B-4C73-AD91-4FDBB2B9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2-4D0A-8F08-0C19D078E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2-4D0A-8F08-0C19D078E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943.12</c:v>
                </c:pt>
                <c:pt idx="1">
                  <c:v>748.78</c:v>
                </c:pt>
                <c:pt idx="2">
                  <c:v>656.86</c:v>
                </c:pt>
                <c:pt idx="3">
                  <c:v>508.5</c:v>
                </c:pt>
                <c:pt idx="4">
                  <c:v>359.52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A-4DC2-89C1-57BDE26FB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A-4DC2-89C1-57BDE26FB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69.86</c:v>
                </c:pt>
                <c:pt idx="1">
                  <c:v>64.010000000000005</c:v>
                </c:pt>
                <c:pt idx="2">
                  <c:v>63.56</c:v>
                </c:pt>
                <c:pt idx="3">
                  <c:v>58.99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3-4A6B-93C4-E00F89C8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3-4A6B-93C4-E00F89C8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270.14</c:v>
                </c:pt>
                <c:pt idx="1">
                  <c:v>291.81</c:v>
                </c:pt>
                <c:pt idx="2">
                  <c:v>293.20999999999998</c:v>
                </c:pt>
                <c:pt idx="3">
                  <c:v>325.22000000000003</c:v>
                </c:pt>
                <c:pt idx="4">
                  <c:v>291.33999999999997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D-4975-BA3B-E0B66790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D-4975-BA3B-E0B66790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37740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89.66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0.65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243</v>
      </c>
      <c r="AM10" s="69"/>
      <c r="AN10" s="69"/>
      <c r="AO10" s="69"/>
      <c r="AP10" s="69"/>
      <c r="AQ10" s="69"/>
      <c r="AR10" s="69"/>
      <c r="AS10" s="69"/>
      <c r="AT10" s="68">
        <f>データ!W6</f>
        <v>0.03</v>
      </c>
      <c r="AU10" s="68"/>
      <c r="AV10" s="68"/>
      <c r="AW10" s="68"/>
      <c r="AX10" s="68"/>
      <c r="AY10" s="68"/>
      <c r="AZ10" s="68"/>
      <c r="BA10" s="68"/>
      <c r="BB10" s="68">
        <f>データ!X6</f>
        <v>8100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T0tFPVZjIArR4+ebkBB9ZFzZD7g22dTfmzCfE23YGdifxsvPO4TtS+/MXY5VYjQNqyfOWDpswCwmRLwjO9faLw==" saltValue="+bhok7ianVQjPZD3GX1i8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322067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0.65</v>
      </c>
      <c r="Q6" s="34">
        <f t="shared" si="3"/>
        <v>100</v>
      </c>
      <c r="R6" s="34">
        <f t="shared" si="3"/>
        <v>3503</v>
      </c>
      <c r="S6" s="34">
        <f t="shared" si="3"/>
        <v>37740</v>
      </c>
      <c r="T6" s="34">
        <f t="shared" si="3"/>
        <v>420.93</v>
      </c>
      <c r="U6" s="34">
        <f t="shared" si="3"/>
        <v>89.66</v>
      </c>
      <c r="V6" s="34">
        <f t="shared" si="3"/>
        <v>243</v>
      </c>
      <c r="W6" s="34">
        <f t="shared" si="3"/>
        <v>0.03</v>
      </c>
      <c r="X6" s="34">
        <f t="shared" si="3"/>
        <v>8100</v>
      </c>
      <c r="Y6" s="35">
        <f>IF(Y7="",NA(),Y7)</f>
        <v>84.69</v>
      </c>
      <c r="Z6" s="35">
        <f t="shared" ref="Z6:AH6" si="4">IF(Z7="",NA(),Z7)</f>
        <v>85.05</v>
      </c>
      <c r="AA6" s="35">
        <f t="shared" si="4"/>
        <v>83.97</v>
      </c>
      <c r="AB6" s="35">
        <f t="shared" si="4"/>
        <v>84.11</v>
      </c>
      <c r="AC6" s="35">
        <f t="shared" si="4"/>
        <v>83.39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943.12</v>
      </c>
      <c r="BG6" s="35">
        <f t="shared" ref="BG6:BO6" si="7">IF(BG7="",NA(),BG7)</f>
        <v>748.78</v>
      </c>
      <c r="BH6" s="35">
        <f t="shared" si="7"/>
        <v>656.86</v>
      </c>
      <c r="BI6" s="35">
        <f t="shared" si="7"/>
        <v>508.5</v>
      </c>
      <c r="BJ6" s="35">
        <f t="shared" si="7"/>
        <v>359.52</v>
      </c>
      <c r="BK6" s="35">
        <f t="shared" si="7"/>
        <v>566.35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69.86</v>
      </c>
      <c r="BR6" s="35">
        <f t="shared" ref="BR6:BZ6" si="8">IF(BR7="",NA(),BR7)</f>
        <v>64.010000000000005</v>
      </c>
      <c r="BS6" s="35">
        <f t="shared" si="8"/>
        <v>63.56</v>
      </c>
      <c r="BT6" s="35">
        <f t="shared" si="8"/>
        <v>58.99</v>
      </c>
      <c r="BU6" s="35">
        <f t="shared" si="8"/>
        <v>76.8</v>
      </c>
      <c r="BV6" s="35">
        <f t="shared" si="8"/>
        <v>52.27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270.14</v>
      </c>
      <c r="CC6" s="35">
        <f t="shared" ref="CC6:CK6" si="9">IF(CC7="",NA(),CC7)</f>
        <v>291.81</v>
      </c>
      <c r="CD6" s="35">
        <f t="shared" si="9"/>
        <v>293.20999999999998</v>
      </c>
      <c r="CE6" s="35">
        <f t="shared" si="9"/>
        <v>325.22000000000003</v>
      </c>
      <c r="CF6" s="35">
        <f t="shared" si="9"/>
        <v>291.33999999999997</v>
      </c>
      <c r="CG6" s="35">
        <f t="shared" si="9"/>
        <v>291.01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>
        <f>IF(CM7="",NA(),CM7)</f>
        <v>43.75</v>
      </c>
      <c r="CN6" s="35">
        <f t="shared" ref="CN6:CV6" si="10">IF(CN7="",NA(),CN7)</f>
        <v>43.75</v>
      </c>
      <c r="CO6" s="35">
        <f t="shared" si="10"/>
        <v>42.97</v>
      </c>
      <c r="CP6" s="35">
        <f t="shared" si="10"/>
        <v>40.630000000000003</v>
      </c>
      <c r="CQ6" s="35">
        <f t="shared" si="10"/>
        <v>42.19</v>
      </c>
      <c r="CR6" s="35">
        <f t="shared" si="10"/>
        <v>132.99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94.89</v>
      </c>
      <c r="CY6" s="35">
        <f t="shared" ref="CY6:DG6" si="11">IF(CY7="",NA(),CY7)</f>
        <v>96.3</v>
      </c>
      <c r="CZ6" s="35">
        <f t="shared" si="11"/>
        <v>96.56</v>
      </c>
      <c r="DA6" s="35">
        <f t="shared" si="11"/>
        <v>97.12</v>
      </c>
      <c r="DB6" s="35">
        <f t="shared" si="11"/>
        <v>96.71</v>
      </c>
      <c r="DC6" s="35">
        <f t="shared" si="11"/>
        <v>82.94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322067</v>
      </c>
      <c r="D7" s="37">
        <v>47</v>
      </c>
      <c r="E7" s="37">
        <v>18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0.65</v>
      </c>
      <c r="Q7" s="38">
        <v>100</v>
      </c>
      <c r="R7" s="38">
        <v>3503</v>
      </c>
      <c r="S7" s="38">
        <v>37740</v>
      </c>
      <c r="T7" s="38">
        <v>420.93</v>
      </c>
      <c r="U7" s="38">
        <v>89.66</v>
      </c>
      <c r="V7" s="38">
        <v>243</v>
      </c>
      <c r="W7" s="38">
        <v>0.03</v>
      </c>
      <c r="X7" s="38">
        <v>8100</v>
      </c>
      <c r="Y7" s="38">
        <v>84.69</v>
      </c>
      <c r="Z7" s="38">
        <v>85.05</v>
      </c>
      <c r="AA7" s="38">
        <v>83.97</v>
      </c>
      <c r="AB7" s="38">
        <v>84.11</v>
      </c>
      <c r="AC7" s="38">
        <v>83.39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943.12</v>
      </c>
      <c r="BG7" s="38">
        <v>748.78</v>
      </c>
      <c r="BH7" s="38">
        <v>656.86</v>
      </c>
      <c r="BI7" s="38">
        <v>508.5</v>
      </c>
      <c r="BJ7" s="38">
        <v>359.52</v>
      </c>
      <c r="BK7" s="38">
        <v>566.35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69.86</v>
      </c>
      <c r="BR7" s="38">
        <v>64.010000000000005</v>
      </c>
      <c r="BS7" s="38">
        <v>63.56</v>
      </c>
      <c r="BT7" s="38">
        <v>58.99</v>
      </c>
      <c r="BU7" s="38">
        <v>76.8</v>
      </c>
      <c r="BV7" s="38">
        <v>52.27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270.14</v>
      </c>
      <c r="CC7" s="38">
        <v>291.81</v>
      </c>
      <c r="CD7" s="38">
        <v>293.20999999999998</v>
      </c>
      <c r="CE7" s="38">
        <v>325.22000000000003</v>
      </c>
      <c r="CF7" s="38">
        <v>291.33999999999997</v>
      </c>
      <c r="CG7" s="38">
        <v>291.01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>
        <v>43.75</v>
      </c>
      <c r="CN7" s="38">
        <v>43.75</v>
      </c>
      <c r="CO7" s="38">
        <v>42.97</v>
      </c>
      <c r="CP7" s="38">
        <v>40.630000000000003</v>
      </c>
      <c r="CQ7" s="38">
        <v>42.19</v>
      </c>
      <c r="CR7" s="38">
        <v>132.99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94.89</v>
      </c>
      <c r="CY7" s="38">
        <v>96.3</v>
      </c>
      <c r="CZ7" s="38">
        <v>96.56</v>
      </c>
      <c r="DA7" s="38">
        <v>97.12</v>
      </c>
      <c r="DB7" s="38">
        <v>96.71</v>
      </c>
      <c r="DC7" s="38">
        <v>82.94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112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dcterms:created xsi:type="dcterms:W3CDTF">2021-12-03T08:14:10Z</dcterms:created>
  <dcterms:modified xsi:type="dcterms:W3CDTF">2022-01-14T07:09:04Z</dcterms:modified>
  <cp:category/>
</cp:coreProperties>
</file>