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u-files018\市職員\上下水道部\下水道課\管理\公営企業関連\4.経営比較分析\220114経営比較分析表（R02決算）\02.提出分\"/>
    </mc:Choice>
  </mc:AlternateContent>
  <workbookProtection workbookAlgorithmName="SHA-512" workbookHashValue="sHEa0J/RNJaHnZmgmyZCRmJBrQqKR2O2BnuYH6xFJoHXcIhkBH4/NgXHzoxNKCiaTQYd4DZrdLSdjTfgQV5v/g==" workbookSaltValue="zlPMK/CA0/CjANZk+t4Fiw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AT8" i="4" s="1"/>
  <c r="S6" i="5"/>
  <c r="R6" i="5"/>
  <c r="Q6" i="5"/>
  <c r="P6" i="5"/>
  <c r="P10" i="4" s="1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K86" i="4"/>
  <c r="J86" i="4"/>
  <c r="I86" i="4"/>
  <c r="E86" i="4"/>
  <c r="AT10" i="4"/>
  <c r="AL10" i="4"/>
  <c r="AD10" i="4"/>
  <c r="W10" i="4"/>
  <c r="I10" i="4"/>
  <c r="B10" i="4"/>
  <c r="BB8" i="4"/>
  <c r="AL8" i="4"/>
  <c r="AD8" i="4"/>
  <c r="P8" i="4"/>
  <c r="I8" i="4"/>
  <c r="B8" i="4"/>
</calcChain>
</file>

<file path=xl/sharedStrings.xml><?xml version="1.0" encoding="utf-8"?>
<sst xmlns="http://schemas.openxmlformats.org/spreadsheetml/2006/main" count="247" uniqueCount="122">
  <si>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</si>
  <si>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</si>
  <si>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</si>
  <si>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</si>
  <si>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</si>
  <si>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</si>
  <si>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</si>
  <si>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</si>
  <si>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</si>
  <si>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</si>
  <si>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</si>
  <si>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</si>
  <si>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</si>
  <si>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</si>
  <si>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</si>
  <si>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</si>
  <si>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</si>
  <si>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</si>
  <si>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</si>
  <si>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</si>
  <si>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</si>
  <si>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</si>
  <si>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</si>
  <si>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</si>
  <si>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</si>
  <si>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</si>
  <si>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</si>
  <si>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</si>
  <si>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</si>
  <si>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</si>
  <si>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</si>
  <si>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</si>
  <si>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</si>
  <si>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</si>
  <si>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</si>
  <si>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</si>
  <si>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</si>
  <si>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</si>
  <si>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</si>
  <si>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</si>
  <si>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</si>
  <si>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</si>
  <si>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</si>
  <si>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</si>
  <si>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</si>
  <si>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</si>
  <si>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</si>
  <si>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</si>
  <si>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</si>
  <si>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</si>
  <si>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</si>
  <si>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</si>
  <si>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</si>
  <si>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</si>
  <si>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</si>
  <si>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</si>
  <si>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</si>
  <si>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</si>
  <si>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</si>
  <si>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</si>
  <si>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</si>
  <si>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</si>
  <si>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</si>
  <si>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</si>
  <si>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</si>
  <si>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</si>
  <si>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</si>
  <si>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</si>
  <si>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</si>
  <si>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</si>
  <si>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</si>
  <si>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</si>
  <si>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</si>
  <si>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</si>
  <si>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</si>
  <si>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</si>
  <si>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</si>
  <si>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</si>
  <si>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</si>
  <si>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</si>
  <si>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</si>
  <si>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</si>
  <si>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</si>
  <si>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</si>
  <si>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</si>
  <si>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</si>
  <si>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</si>
  <si>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</si>
  <si>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</si>
  <si>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</si>
  <si>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</si>
  <si>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</si>
  <si>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</si>
  <si>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</si>
  <si>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</si>
  <si>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</si>
  <si>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</si>
  <si>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</si>
  <si>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島根県　安来市</t>
  </si>
  <si>
    <t>法非適用</t>
  </si>
  <si>
    <t>下水道事業</t>
  </si>
  <si>
    <t>特定地域生活排水処理</t>
  </si>
  <si>
    <t>K2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</si>
  <si>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</si>
  <si>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</si>
  <si>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</si>
  <si>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</si>
  <si>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</si>
  <si>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</si>
  <si>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</si>
  <si>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</si>
  <si>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</si>
  <si>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</si>
  <si>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</si>
  <si>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</si>
  <si>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</si>
  <si>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</si>
  <si>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</si>
  <si>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</si>
  <si>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・収益的収支比率は、上昇傾向にあり100％に近づいているが、これは一般会計からの繰入金の増加によるものであり、経費回収率の低さから見て分かるように、使用料収入で汚水処理費用が賄えていない状況にある。
・予算に占める企業債償還の割合が大きく、自主財源のみでは経営が成り立たず、一般会計からの繰入金に頼らざるをえない状況にある。
・事業継続中であり、毎年度浄化槽を新規設置しているため、企業債残高は今後も増加していくことが考えられる。このため、経費回収率も全国平均を若干下回っている。
・施設利用率が全国平均を下回っているのは、浄化槽区域において少子高齢化が急速に進展しているためである。</t>
  </si>
  <si>
    <t>・事業開始が平成15年度であり、比較的新しい浄化槽が多いため、法定耐用年数を迎えるまで間があるが、将来的にわたって改修計画の検討をしていく必要がある。
・浄化槽ブロワの故障が年々増加しており、修繕費が増加傾向にあるため、対応策の検討が必要である。</t>
    <rPh sb="38" eb="39">
      <t>ムカ</t>
    </rPh>
    <phoneticPr fontId="4"/>
  </si>
  <si>
    <t>・設置基数の増加により、使用料収入が増加しているものの、汚水処理費用を賄うほどにはなく、維持管理費の節減や料金体系の見直しにより、経営の健全化を図っていく必要がある。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</si>
</sst>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9F-433C-B7F2-EE296C930B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9F-433C-B7F2-EE296C930B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46.9</c:v>
                </c:pt>
                <c:pt idx="1">
                  <c:v>46.04</c:v>
                </c:pt>
                <c:pt idx="2">
                  <c:v>46.02</c:v>
                </c:pt>
                <c:pt idx="3">
                  <c:v>45.07</c:v>
                </c:pt>
                <c:pt idx="4">
                  <c:v>46.98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49-4DA8-89DE-224A1742D1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61.55</c:v>
                </c:pt>
                <c:pt idx="1">
                  <c:v>57.22</c:v>
                </c:pt>
                <c:pt idx="2">
                  <c:v>59.94</c:v>
                </c:pt>
                <c:pt idx="3">
                  <c:v>59.64</c:v>
                </c:pt>
                <c:pt idx="4">
                  <c:v>58.19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49-4DA8-89DE-224A1742D1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46-4F7B-81DF-C8F6F82A47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67.489999999999995</c:v>
                </c:pt>
                <c:pt idx="1">
                  <c:v>67.290000000000006</c:v>
                </c:pt>
                <c:pt idx="2">
                  <c:v>89.66</c:v>
                </c:pt>
                <c:pt idx="3">
                  <c:v>90.63</c:v>
                </c:pt>
                <c:pt idx="4">
                  <c:v>87.8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46-4F7B-81DF-C8F6F82A47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91.81</c:v>
                </c:pt>
                <c:pt idx="1">
                  <c:v>94.11</c:v>
                </c:pt>
                <c:pt idx="2">
                  <c:v>95.44</c:v>
                </c:pt>
                <c:pt idx="3">
                  <c:v>99.95</c:v>
                </c:pt>
                <c:pt idx="4">
                  <c:v>99.97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43-4C2F-B228-BE8C05DC2E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43-4C2F-B228-BE8C05DC2E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A5-4093-9DBF-B152A441FC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A5-4093-9DBF-B152A441FC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D9-4C64-9DC7-5137357688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D9-4C64-9DC7-5137357688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72-4D76-94F4-46BE46AE7A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72-4D76-94F4-46BE46AE7A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BF-4F13-A534-5D46B820C0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BF-4F13-A534-5D46B820C0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876.14</c:v>
                </c:pt>
                <c:pt idx="1">
                  <c:v>749.44</c:v>
                </c:pt>
                <c:pt idx="2">
                  <c:v>679.85</c:v>
                </c:pt>
                <c:pt idx="3">
                  <c:v>573.46</c:v>
                </c:pt>
                <c:pt idx="4">
                  <c:v>491.54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8F-497E-9CE3-71D61D1ECE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413.5</c:v>
                </c:pt>
                <c:pt idx="1">
                  <c:v>407.42</c:v>
                </c:pt>
                <c:pt idx="2">
                  <c:v>296.89</c:v>
                </c:pt>
                <c:pt idx="3">
                  <c:v>270.57</c:v>
                </c:pt>
                <c:pt idx="4">
                  <c:v>294.27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8F-497E-9CE3-71D61D1ECE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60.32</c:v>
                </c:pt>
                <c:pt idx="1">
                  <c:v>58.9</c:v>
                </c:pt>
                <c:pt idx="2">
                  <c:v>57.92</c:v>
                </c:pt>
                <c:pt idx="3">
                  <c:v>54.96</c:v>
                </c:pt>
                <c:pt idx="4">
                  <c:v>59.1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C6-41BF-949C-5C205BF799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55.84</c:v>
                </c:pt>
                <c:pt idx="1">
                  <c:v>57.08</c:v>
                </c:pt>
                <c:pt idx="2">
                  <c:v>63.06</c:v>
                </c:pt>
                <c:pt idx="3">
                  <c:v>62.5</c:v>
                </c:pt>
                <c:pt idx="4">
                  <c:v>60.59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C6-41BF-949C-5C205BF799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305.91000000000003</c:v>
                </c:pt>
                <c:pt idx="1">
                  <c:v>315.31</c:v>
                </c:pt>
                <c:pt idx="2">
                  <c:v>320.81</c:v>
                </c:pt>
                <c:pt idx="3">
                  <c:v>338.49</c:v>
                </c:pt>
                <c:pt idx="4">
                  <c:v>321.42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44-4620-B2D0-6DE557AF2B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287.57</c:v>
                </c:pt>
                <c:pt idx="1">
                  <c:v>286.86</c:v>
                </c:pt>
                <c:pt idx="2">
                  <c:v>264.77</c:v>
                </c:pt>
                <c:pt idx="3">
                  <c:v>269.33</c:v>
                </c:pt>
                <c:pt idx="4">
                  <c:v>280.23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44-4620-B2D0-6DE557AF2B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【314.13】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【77.67】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【282.28】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N1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島根県　安来市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特定地域生活排水処理</v>
      </c>
      <c r="Q8" s="72"/>
      <c r="R8" s="72"/>
      <c r="S8" s="72"/>
      <c r="T8" s="72"/>
      <c r="U8" s="72"/>
      <c r="V8" s="72"/>
      <c r="W8" s="72" t="str">
        <f>データ!L6</f>
        <v>K2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9">
        <f>データ!S6</f>
        <v>37740</v>
      </c>
      <c r="AM8" s="69"/>
      <c r="AN8" s="69"/>
      <c r="AO8" s="69"/>
      <c r="AP8" s="69"/>
      <c r="AQ8" s="69"/>
      <c r="AR8" s="69"/>
      <c r="AS8" s="69"/>
      <c r="AT8" s="68">
        <f>データ!T6</f>
        <v>420.93</v>
      </c>
      <c r="AU8" s="68"/>
      <c r="AV8" s="68"/>
      <c r="AW8" s="68"/>
      <c r="AX8" s="68"/>
      <c r="AY8" s="68"/>
      <c r="AZ8" s="68"/>
      <c r="BA8" s="68"/>
      <c r="BB8" s="68">
        <f>データ!U6</f>
        <v>89.66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 t="str">
        <f>データ!O6</f>
        <v>該当数値なし</v>
      </c>
      <c r="J10" s="68"/>
      <c r="K10" s="68"/>
      <c r="L10" s="68"/>
      <c r="M10" s="68"/>
      <c r="N10" s="68"/>
      <c r="O10" s="68"/>
      <c r="P10" s="68">
        <f>データ!P6</f>
        <v>7.87</v>
      </c>
      <c r="Q10" s="68"/>
      <c r="R10" s="68"/>
      <c r="S10" s="68"/>
      <c r="T10" s="68"/>
      <c r="U10" s="68"/>
      <c r="V10" s="68"/>
      <c r="W10" s="68">
        <f>データ!Q6</f>
        <v>100</v>
      </c>
      <c r="X10" s="68"/>
      <c r="Y10" s="68"/>
      <c r="Z10" s="68"/>
      <c r="AA10" s="68"/>
      <c r="AB10" s="68"/>
      <c r="AC10" s="68"/>
      <c r="AD10" s="69">
        <f>データ!R6</f>
        <v>3503</v>
      </c>
      <c r="AE10" s="69"/>
      <c r="AF10" s="69"/>
      <c r="AG10" s="69"/>
      <c r="AH10" s="69"/>
      <c r="AI10" s="69"/>
      <c r="AJ10" s="69"/>
      <c r="AK10" s="2"/>
      <c r="AL10" s="69">
        <f>データ!V6</f>
        <v>2952</v>
      </c>
      <c r="AM10" s="69"/>
      <c r="AN10" s="69"/>
      <c r="AO10" s="69"/>
      <c r="AP10" s="69"/>
      <c r="AQ10" s="69"/>
      <c r="AR10" s="69"/>
      <c r="AS10" s="69"/>
      <c r="AT10" s="68">
        <f>データ!W6</f>
        <v>0.26</v>
      </c>
      <c r="AU10" s="68"/>
      <c r="AV10" s="68"/>
      <c r="AW10" s="68"/>
      <c r="AX10" s="68"/>
      <c r="AY10" s="68"/>
      <c r="AZ10" s="68"/>
      <c r="BA10" s="68"/>
      <c r="BB10" s="68">
        <f>データ!X6</f>
        <v>11353.85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15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119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120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15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15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121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【314.13】</v>
      </c>
      <c r="I86" s="26" t="str">
        <f>データ!CA6</f>
        <v>【58.42】</v>
      </c>
      <c r="J86" s="26" t="str">
        <f>データ!CL6</f>
        <v>【282.28】</v>
      </c>
      <c r="K86" s="26" t="str">
        <f>データ!CW6</f>
        <v>【57.83】</v>
      </c>
      <c r="L86" s="26" t="str">
        <f>データ!DH6</f>
        <v>【77.67】</v>
      </c>
      <c r="M86" s="26" t="s">
        <v>44</v>
      </c>
      <c r="N86" s="26" t="s">
        <v>44</v>
      </c>
      <c r="O86" s="26" t="str">
        <f>データ!EO6</f>
        <v>【-】</v>
      </c>
    </row>
  </sheetData>
  <sheetProtection algorithmName="SHA-512" hashValue="PAUm7mdiPsWfcWH9Vmq5ChJ+PcRbx+vsGj3GHjVGsLBbOiZVQjBOD9vFHD2LMNVQxPRJm+RP339nHK9BzyIg/g==" saltValue="K/XazLHykqRBpo4/8Cmz/g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7" t="s">
        <v>54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2020</v>
      </c>
      <c r="C6" s="33">
        <f t="shared" ref="C6:X6" si="3">C7</f>
        <v>322067</v>
      </c>
      <c r="D6" s="33">
        <f t="shared" si="3"/>
        <v>47</v>
      </c>
      <c r="E6" s="33">
        <f t="shared" si="3"/>
        <v>18</v>
      </c>
      <c r="F6" s="33">
        <f t="shared" si="3"/>
        <v>0</v>
      </c>
      <c r="G6" s="33">
        <f t="shared" si="3"/>
        <v>0</v>
      </c>
      <c r="H6" s="33" t="str">
        <f t="shared" si="3"/>
        <v>島根県　安来市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特定地域生活排水処理</v>
      </c>
      <c r="L6" s="33" t="str">
        <f t="shared" si="3"/>
        <v>K2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7.87</v>
      </c>
      <c r="Q6" s="34">
        <f t="shared" si="3"/>
        <v>100</v>
      </c>
      <c r="R6" s="34">
        <f t="shared" si="3"/>
        <v>3503</v>
      </c>
      <c r="S6" s="34">
        <f t="shared" si="3"/>
        <v>37740</v>
      </c>
      <c r="T6" s="34">
        <f t="shared" si="3"/>
        <v>420.93</v>
      </c>
      <c r="U6" s="34">
        <f t="shared" si="3"/>
        <v>89.66</v>
      </c>
      <c r="V6" s="34">
        <f t="shared" si="3"/>
        <v>2952</v>
      </c>
      <c r="W6" s="34">
        <f t="shared" si="3"/>
        <v>0.26</v>
      </c>
      <c r="X6" s="34">
        <f t="shared" si="3"/>
        <v>11353.85</v>
      </c>
      <c r="Y6" s="35">
        <f>IF(Y7="",NA(),Y7)</f>
        <v>91.81</v>
      </c>
      <c r="Z6" s="35">
        <f t="shared" ref="Z6:AH6" si="4">IF(Z7="",NA(),Z7)</f>
        <v>94.11</v>
      </c>
      <c r="AA6" s="35">
        <f t="shared" si="4"/>
        <v>95.44</v>
      </c>
      <c r="AB6" s="35">
        <f t="shared" si="4"/>
        <v>99.95</v>
      </c>
      <c r="AC6" s="35">
        <f t="shared" si="4"/>
        <v>99.97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876.14</v>
      </c>
      <c r="BG6" s="35">
        <f t="shared" ref="BG6:BO6" si="7">IF(BG7="",NA(),BG7)</f>
        <v>749.44</v>
      </c>
      <c r="BH6" s="35">
        <f t="shared" si="7"/>
        <v>679.85</v>
      </c>
      <c r="BI6" s="35">
        <f t="shared" si="7"/>
        <v>573.46</v>
      </c>
      <c r="BJ6" s="35">
        <f t="shared" si="7"/>
        <v>491.54</v>
      </c>
      <c r="BK6" s="35">
        <f t="shared" si="7"/>
        <v>413.5</v>
      </c>
      <c r="BL6" s="35">
        <f t="shared" si="7"/>
        <v>407.42</v>
      </c>
      <c r="BM6" s="35">
        <f t="shared" si="7"/>
        <v>296.89</v>
      </c>
      <c r="BN6" s="35">
        <f t="shared" si="7"/>
        <v>270.57</v>
      </c>
      <c r="BO6" s="35">
        <f t="shared" si="7"/>
        <v>294.27</v>
      </c>
      <c r="BP6" s="34" t="str">
        <f>IF(BP7="","",IF(BP7="-","【-】","【"&amp;SUBSTITUTE(TEXT(BP7,"#,##0.00"),"-","△")&amp;"】"))</f>
        <v>【314.13】</v>
      </c>
      <c r="BQ6" s="35">
        <f>IF(BQ7="",NA(),BQ7)</f>
        <v>60.32</v>
      </c>
      <c r="BR6" s="35">
        <f t="shared" ref="BR6:BZ6" si="8">IF(BR7="",NA(),BR7)</f>
        <v>58.9</v>
      </c>
      <c r="BS6" s="35">
        <f t="shared" si="8"/>
        <v>57.92</v>
      </c>
      <c r="BT6" s="35">
        <f t="shared" si="8"/>
        <v>54.96</v>
      </c>
      <c r="BU6" s="35">
        <f t="shared" si="8"/>
        <v>59.1</v>
      </c>
      <c r="BV6" s="35">
        <f t="shared" si="8"/>
        <v>55.84</v>
      </c>
      <c r="BW6" s="35">
        <f t="shared" si="8"/>
        <v>57.08</v>
      </c>
      <c r="BX6" s="35">
        <f t="shared" si="8"/>
        <v>63.06</v>
      </c>
      <c r="BY6" s="35">
        <f t="shared" si="8"/>
        <v>62.5</v>
      </c>
      <c r="BZ6" s="35">
        <f t="shared" si="8"/>
        <v>60.59</v>
      </c>
      <c r="CA6" s="34" t="str">
        <f>IF(CA7="","",IF(CA7="-","【-】","【"&amp;SUBSTITUTE(TEXT(CA7,"#,##0.00"),"-","△")&amp;"】"))</f>
        <v>【58.42】</v>
      </c>
      <c r="CB6" s="35">
        <f>IF(CB7="",NA(),CB7)</f>
        <v>305.91000000000003</v>
      </c>
      <c r="CC6" s="35">
        <f t="shared" ref="CC6:CK6" si="9">IF(CC7="",NA(),CC7)</f>
        <v>315.31</v>
      </c>
      <c r="CD6" s="35">
        <f t="shared" si="9"/>
        <v>320.81</v>
      </c>
      <c r="CE6" s="35">
        <f t="shared" si="9"/>
        <v>338.49</v>
      </c>
      <c r="CF6" s="35">
        <f t="shared" si="9"/>
        <v>321.42</v>
      </c>
      <c r="CG6" s="35">
        <f t="shared" si="9"/>
        <v>287.57</v>
      </c>
      <c r="CH6" s="35">
        <f t="shared" si="9"/>
        <v>286.86</v>
      </c>
      <c r="CI6" s="35">
        <f t="shared" si="9"/>
        <v>264.77</v>
      </c>
      <c r="CJ6" s="35">
        <f t="shared" si="9"/>
        <v>269.33</v>
      </c>
      <c r="CK6" s="35">
        <f t="shared" si="9"/>
        <v>280.23</v>
      </c>
      <c r="CL6" s="34" t="str">
        <f>IF(CL7="","",IF(CL7="-","【-】","【"&amp;SUBSTITUTE(TEXT(CL7,"#,##0.00"),"-","△")&amp;"】"))</f>
        <v>【282.28】</v>
      </c>
      <c r="CM6" s="35">
        <f>IF(CM7="",NA(),CM7)</f>
        <v>46.9</v>
      </c>
      <c r="CN6" s="35">
        <f t="shared" ref="CN6:CV6" si="10">IF(CN7="",NA(),CN7)</f>
        <v>46.04</v>
      </c>
      <c r="CO6" s="35">
        <f t="shared" si="10"/>
        <v>46.02</v>
      </c>
      <c r="CP6" s="35">
        <f t="shared" si="10"/>
        <v>45.07</v>
      </c>
      <c r="CQ6" s="35">
        <f t="shared" si="10"/>
        <v>46.98</v>
      </c>
      <c r="CR6" s="35">
        <f t="shared" si="10"/>
        <v>61.55</v>
      </c>
      <c r="CS6" s="35">
        <f t="shared" si="10"/>
        <v>57.22</v>
      </c>
      <c r="CT6" s="35">
        <f t="shared" si="10"/>
        <v>59.94</v>
      </c>
      <c r="CU6" s="35">
        <f t="shared" si="10"/>
        <v>59.64</v>
      </c>
      <c r="CV6" s="35">
        <f t="shared" si="10"/>
        <v>58.19</v>
      </c>
      <c r="CW6" s="34" t="str">
        <f>IF(CW7="","",IF(CW7="-","【-】","【"&amp;SUBSTITUTE(TEXT(CW7,"#,##0.00"),"-","△")&amp;"】"))</f>
        <v>【57.83】</v>
      </c>
      <c r="CX6" s="35">
        <f>IF(CX7="",NA(),CX7)</f>
        <v>100</v>
      </c>
      <c r="CY6" s="35">
        <f t="shared" ref="CY6:DG6" si="11">IF(CY7="",NA(),CY7)</f>
        <v>100</v>
      </c>
      <c r="CZ6" s="35">
        <f t="shared" si="11"/>
        <v>100</v>
      </c>
      <c r="DA6" s="35">
        <f t="shared" si="11"/>
        <v>100</v>
      </c>
      <c r="DB6" s="35">
        <f t="shared" si="11"/>
        <v>100</v>
      </c>
      <c r="DC6" s="35">
        <f t="shared" si="11"/>
        <v>67.489999999999995</v>
      </c>
      <c r="DD6" s="35">
        <f t="shared" si="11"/>
        <v>67.290000000000006</v>
      </c>
      <c r="DE6" s="35">
        <f t="shared" si="11"/>
        <v>89.66</v>
      </c>
      <c r="DF6" s="35">
        <f t="shared" si="11"/>
        <v>90.63</v>
      </c>
      <c r="DG6" s="35">
        <f t="shared" si="11"/>
        <v>87.8</v>
      </c>
      <c r="DH6" s="34" t="str">
        <f>IF(DH7="","",IF(DH7="-","【-】","【"&amp;SUBSTITUTE(TEXT(DH7,"#,##0.00"),"-","△")&amp;"】"))</f>
        <v>【77.67】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5" t="str">
        <f t="shared" si="14"/>
        <v>-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 t="str">
        <f t="shared" si="14"/>
        <v>-</v>
      </c>
      <c r="EO6" s="34" t="str">
        <f>IF(EO7="","",IF(EO7="-","【-】","【"&amp;SUBSTITUTE(TEXT(EO7,"#,##0.00"),"-","△")&amp;"】"))</f>
        <v>【-】</v>
      </c>
    </row>
    <row r="7" spans="1:145" s="36" customFormat="1" x14ac:dyDescent="0.15">
      <c r="A7" s="28"/>
      <c r="B7" s="37">
        <v>2020</v>
      </c>
      <c r="C7" s="37">
        <v>322067</v>
      </c>
      <c r="D7" s="37">
        <v>47</v>
      </c>
      <c r="E7" s="37">
        <v>18</v>
      </c>
      <c r="F7" s="37">
        <v>0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7.87</v>
      </c>
      <c r="Q7" s="38">
        <v>100</v>
      </c>
      <c r="R7" s="38">
        <v>3503</v>
      </c>
      <c r="S7" s="38">
        <v>37740</v>
      </c>
      <c r="T7" s="38">
        <v>420.93</v>
      </c>
      <c r="U7" s="38">
        <v>89.66</v>
      </c>
      <c r="V7" s="38">
        <v>2952</v>
      </c>
      <c r="W7" s="38">
        <v>0.26</v>
      </c>
      <c r="X7" s="38">
        <v>11353.85</v>
      </c>
      <c r="Y7" s="38">
        <v>91.81</v>
      </c>
      <c r="Z7" s="38">
        <v>94.11</v>
      </c>
      <c r="AA7" s="38">
        <v>95.44</v>
      </c>
      <c r="AB7" s="38">
        <v>99.95</v>
      </c>
      <c r="AC7" s="38">
        <v>99.97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876.14</v>
      </c>
      <c r="BG7" s="38">
        <v>749.44</v>
      </c>
      <c r="BH7" s="38">
        <v>679.85</v>
      </c>
      <c r="BI7" s="38">
        <v>573.46</v>
      </c>
      <c r="BJ7" s="38">
        <v>491.54</v>
      </c>
      <c r="BK7" s="38">
        <v>413.5</v>
      </c>
      <c r="BL7" s="38">
        <v>407.42</v>
      </c>
      <c r="BM7" s="38">
        <v>296.89</v>
      </c>
      <c r="BN7" s="38">
        <v>270.57</v>
      </c>
      <c r="BO7" s="38">
        <v>294.27</v>
      </c>
      <c r="BP7" s="38">
        <v>314.13</v>
      </c>
      <c r="BQ7" s="38">
        <v>60.32</v>
      </c>
      <c r="BR7" s="38">
        <v>58.9</v>
      </c>
      <c r="BS7" s="38">
        <v>57.92</v>
      </c>
      <c r="BT7" s="38">
        <v>54.96</v>
      </c>
      <c r="BU7" s="38">
        <v>59.1</v>
      </c>
      <c r="BV7" s="38">
        <v>55.84</v>
      </c>
      <c r="BW7" s="38">
        <v>57.08</v>
      </c>
      <c r="BX7" s="38">
        <v>63.06</v>
      </c>
      <c r="BY7" s="38">
        <v>62.5</v>
      </c>
      <c r="BZ7" s="38">
        <v>60.59</v>
      </c>
      <c r="CA7" s="38">
        <v>58.42</v>
      </c>
      <c r="CB7" s="38">
        <v>305.91000000000003</v>
      </c>
      <c r="CC7" s="38">
        <v>315.31</v>
      </c>
      <c r="CD7" s="38">
        <v>320.81</v>
      </c>
      <c r="CE7" s="38">
        <v>338.49</v>
      </c>
      <c r="CF7" s="38">
        <v>321.42</v>
      </c>
      <c r="CG7" s="38">
        <v>287.57</v>
      </c>
      <c r="CH7" s="38">
        <v>286.86</v>
      </c>
      <c r="CI7" s="38">
        <v>264.77</v>
      </c>
      <c r="CJ7" s="38">
        <v>269.33</v>
      </c>
      <c r="CK7" s="38">
        <v>280.23</v>
      </c>
      <c r="CL7" s="38">
        <v>282.27999999999997</v>
      </c>
      <c r="CM7" s="38">
        <v>46.9</v>
      </c>
      <c r="CN7" s="38">
        <v>46.04</v>
      </c>
      <c r="CO7" s="38">
        <v>46.02</v>
      </c>
      <c r="CP7" s="38">
        <v>45.07</v>
      </c>
      <c r="CQ7" s="38">
        <v>46.98</v>
      </c>
      <c r="CR7" s="38">
        <v>61.55</v>
      </c>
      <c r="CS7" s="38">
        <v>57.22</v>
      </c>
      <c r="CT7" s="38">
        <v>59.94</v>
      </c>
      <c r="CU7" s="38">
        <v>59.64</v>
      </c>
      <c r="CV7" s="38">
        <v>58.19</v>
      </c>
      <c r="CW7" s="38">
        <v>57.83</v>
      </c>
      <c r="CX7" s="38">
        <v>100</v>
      </c>
      <c r="CY7" s="38">
        <v>100</v>
      </c>
      <c r="CZ7" s="38">
        <v>100</v>
      </c>
      <c r="DA7" s="38">
        <v>100</v>
      </c>
      <c r="DB7" s="38">
        <v>100</v>
      </c>
      <c r="DC7" s="38">
        <v>67.489999999999995</v>
      </c>
      <c r="DD7" s="38">
        <v>67.290000000000006</v>
      </c>
      <c r="DE7" s="38">
        <v>89.66</v>
      </c>
      <c r="DF7" s="38">
        <v>90.63</v>
      </c>
      <c r="DG7" s="38">
        <v>87.8</v>
      </c>
      <c r="DH7" s="38">
        <v>77.67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 t="s">
        <v>104</v>
      </c>
      <c r="EF7" s="38" t="s">
        <v>104</v>
      </c>
      <c r="EG7" s="38" t="s">
        <v>104</v>
      </c>
      <c r="EH7" s="38" t="s">
        <v>104</v>
      </c>
      <c r="EI7" s="38" t="s">
        <v>104</v>
      </c>
      <c r="EJ7" s="38" t="s">
        <v>104</v>
      </c>
      <c r="EK7" s="38" t="s">
        <v>104</v>
      </c>
      <c r="EL7" s="38" t="s">
        <v>104</v>
      </c>
      <c r="EM7" s="38" t="s">
        <v>104</v>
      </c>
      <c r="EN7" s="38" t="s">
        <v>104</v>
      </c>
      <c r="EO7" s="38" t="s">
        <v>104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112</v>
      </c>
    </row>
    <row r="13" spans="1:145" x14ac:dyDescent="0.15">
      <c r="B13" t="s">
        <v>113</v>
      </c>
      <c r="C13" t="s">
        <v>114</v>
      </c>
      <c r="D13" t="s">
        <v>115</v>
      </c>
      <c r="E13" t="s">
        <v>116</v>
      </c>
      <c r="F13" t="s">
        <v>117</v>
      </c>
      <c r="G13" t="s">
        <v>118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yasugi</cp:lastModifiedBy>
  <dcterms:created xsi:type="dcterms:W3CDTF">2021-12-03T08:11:06Z</dcterms:created>
  <dcterms:modified xsi:type="dcterms:W3CDTF">2022-01-14T07:02:12Z</dcterms:modified>
  <cp:category/>
</cp:coreProperties>
</file>