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20114経営比較分析表（R02決算）\02.提出分\"/>
    </mc:Choice>
  </mc:AlternateContent>
  <workbookProtection workbookAlgorithmName="SHA-512" workbookHashValue="1X2dkzOFfgElr1Wzik+6HCeecxp9GvZMRPysOQdHSd2+/ywDOjxER0/EwtYc+5xSwC6mBh/5OVp8oOhGeIKhxQ==" workbookSaltValue="AE85QYciJTzSGZ38KUMfs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<sst xmlns="http://schemas.openxmlformats.org/spreadsheetml/2006/main" count="236" uniqueCount="119">
  <si>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</si>
  <si>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</si>
  <si>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</si>
  <si>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</si>
  <si>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</si>
  <si>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</si>
  <si>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</si>
  <si>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</si>
  <si>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</si>
  <si>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</si>
  <si>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</si>
  <si>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</si>
  <si>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</si>
  <si>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</si>
  <si>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</si>
  <si>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</si>
  <si>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</si>
  <si>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</si>
  <si>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</si>
  <si>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</si>
  <si>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</si>
  <si>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</si>
  <si>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</si>
  <si>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</si>
  <si>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</si>
  <si>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</si>
  <si>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</si>
  <si>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</si>
  <si>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</si>
  <si>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</si>
  <si>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</si>
  <si>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</si>
  <si>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</si>
  <si>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</si>
  <si>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</si>
  <si>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</si>
  <si>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</si>
  <si>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</si>
  <si>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</si>
  <si>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</si>
  <si>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</si>
  <si>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</si>
  <si>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</si>
  <si>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</si>
  <si>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</si>
  <si>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</si>
  <si>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</si>
  <si>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</si>
  <si>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</si>
  <si>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</si>
  <si>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</si>
  <si>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</si>
  <si>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</si>
  <si>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</si>
  <si>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</si>
  <si>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</si>
  <si>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</si>
  <si>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</si>
  <si>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</si>
  <si>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</si>
  <si>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</si>
  <si>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</si>
  <si>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</si>
  <si>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</si>
  <si>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</si>
  <si>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</si>
  <si>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</si>
  <si>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</si>
  <si>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</si>
  <si>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</si>
  <si>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</si>
  <si>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</si>
  <si>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</si>
  <si>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</si>
  <si>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</si>
  <si>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</si>
  <si>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</si>
  <si>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</si>
  <si>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</si>
  <si>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</si>
  <si>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</si>
  <si>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</si>
  <si>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</si>
  <si>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</si>
  <si>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</si>
  <si>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</si>
  <si>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</si>
  <si>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</si>
  <si>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</si>
  <si>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</si>
  <si>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</si>
  <si>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</si>
  <si>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</si>
  <si>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</si>
  <si>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</si>
  <si>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</si>
  <si>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</si>
  <si>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</si>
  <si>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</si>
  <si>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</si>
  <si>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</si>
  <si>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</si>
  <si>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</si>
  <si>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</si>
  <si>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</si>
  <si>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</si>
  <si>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</si>
  <si>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</si>
  <si>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</si>
  <si>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</si>
  <si>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</si>
  <si>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</si>
  <si>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</si>
  <si>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</si>
  <si>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</si>
  <si>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</si>
  <si>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、概ね上昇傾向にあるが、これは一般会計からの繰入金の増加によるものであり、経費回収率の低さから見て分かるように、使用料収入で汚水処理費用が賄えていない状況にある。なお、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
・節水意識の向上ならびに人口の減少による影響から、使用料収入は減少傾向にある。
・事業完了しており、企業債残高は減少傾向にある。</t>
    <rPh sb="10" eb="11">
      <t>オオム</t>
    </rPh>
    <phoneticPr fontId="4"/>
  </si>
  <si>
    <t>・今のところ、管渠の破損等の状況には至っていない。
・現状では、老朽化による影響は発生していないが、供用開始から20年を経過している施設もあるため、今後は長寿命化に向けた取組を検討していく必要がある。</t>
  </si>
  <si>
    <t>・山間地等スケールメリットの発生しにくい事業であり、使用料収入だけで維持管理費を賄うことは困難である。経営の健全化のためには、施設統合等も視野に入れ、効率的な施設運営を検討していく必要がある。
・将来的に、有収水量の大幅な増加は見込めないため、維持管理費の節減や料金体系の見直しにより、経営の健全化を図っていく必要がある。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</si>
</sst>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4-4541-92D4-52D4CC72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4-4541-92D4-52D4CC72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44.44</c:v>
                </c:pt>
                <c:pt idx="1">
                  <c:v>43.06</c:v>
                </c:pt>
                <c:pt idx="2">
                  <c:v>43.06</c:v>
                </c:pt>
                <c:pt idx="3">
                  <c:v>43.06</c:v>
                </c:pt>
                <c:pt idx="4">
                  <c:v>44.44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3-468F-AE22-E05520DAA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27.55</c:v>
                </c:pt>
                <c:pt idx="1">
                  <c:v>27.26</c:v>
                </c:pt>
                <c:pt idx="2">
                  <c:v>27.09</c:v>
                </c:pt>
                <c:pt idx="3">
                  <c:v>26.64</c:v>
                </c:pt>
                <c:pt idx="4">
                  <c:v>26.11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3-468F-AE22-E05520DAA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98.11</c:v>
                </c:pt>
                <c:pt idx="1">
                  <c:v>98.06</c:v>
                </c:pt>
                <c:pt idx="2">
                  <c:v>98.05</c:v>
                </c:pt>
                <c:pt idx="3">
                  <c:v>98.05</c:v>
                </c:pt>
                <c:pt idx="4">
                  <c:v>98.05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F-45B5-852F-949D8A12B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94.87</c:v>
                </c:pt>
                <c:pt idx="1">
                  <c:v>94.93</c:v>
                </c:pt>
                <c:pt idx="2">
                  <c:v>95.1</c:v>
                </c:pt>
                <c:pt idx="3">
                  <c:v>95.52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F-45B5-852F-949D8A12B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87.15</c:v>
                </c:pt>
                <c:pt idx="1">
                  <c:v>99.29</c:v>
                </c:pt>
                <c:pt idx="2">
                  <c:v>100.71</c:v>
                </c:pt>
                <c:pt idx="3">
                  <c:v>99.55</c:v>
                </c:pt>
                <c:pt idx="4">
                  <c:v>101.24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7-4782-AC96-00BEEAC2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7-4782-AC96-00BEEAC2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5-438B-B884-1587316B4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5-438B-B884-1587316B4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9-43EC-85D0-F46C2E07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9-43EC-85D0-F46C2E07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5-4B1A-A264-9AFD475BB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5-4B1A-A264-9AFD475BB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7-4198-A3A5-C9088D248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7-4198-A3A5-C9088D248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805.43</c:v>
                </c:pt>
                <c:pt idx="1">
                  <c:v>631.82000000000005</c:v>
                </c:pt>
                <c:pt idx="2">
                  <c:v>529.6</c:v>
                </c:pt>
                <c:pt idx="3">
                  <c:v>397.09</c:v>
                </c:pt>
                <c:pt idx="4">
                  <c:v>306.26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0-47C9-B8E5-6E1224D80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274.07</c:v>
                </c:pt>
                <c:pt idx="1">
                  <c:v>243.02</c:v>
                </c:pt>
                <c:pt idx="2">
                  <c:v>196.19</c:v>
                </c:pt>
                <c:pt idx="3">
                  <c:v>129.4</c:v>
                </c:pt>
                <c:pt idx="4">
                  <c:v>126.26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0-47C9-B8E5-6E1224D80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64.75</c:v>
                </c:pt>
                <c:pt idx="1">
                  <c:v>58.42</c:v>
                </c:pt>
                <c:pt idx="2">
                  <c:v>58.64</c:v>
                </c:pt>
                <c:pt idx="3">
                  <c:v>56.29</c:v>
                </c:pt>
                <c:pt idx="4">
                  <c:v>52.59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C84-9D01-C5623D9D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37.06</c:v>
                </c:pt>
                <c:pt idx="1">
                  <c:v>41.35</c:v>
                </c:pt>
                <c:pt idx="2">
                  <c:v>39.07</c:v>
                </c:pt>
                <c:pt idx="3">
                  <c:v>38.409999999999997</c:v>
                </c:pt>
                <c:pt idx="4">
                  <c:v>35.869999999999997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6-4C84-9D01-C5623D9D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307.58</c:v>
                </c:pt>
                <c:pt idx="1">
                  <c:v>340.68</c:v>
                </c:pt>
                <c:pt idx="2">
                  <c:v>341.16</c:v>
                </c:pt>
                <c:pt idx="3">
                  <c:v>353.03</c:v>
                </c:pt>
                <c:pt idx="4">
                  <c:v>380.1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D-40F2-B3D2-CD9D89567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514.20000000000005</c:v>
                </c:pt>
                <c:pt idx="1">
                  <c:v>456.7</c:v>
                </c:pt>
                <c:pt idx="2">
                  <c:v>485</c:v>
                </c:pt>
                <c:pt idx="3">
                  <c:v>501.56</c:v>
                </c:pt>
                <c:pt idx="4">
                  <c:v>528.78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D-40F2-B3D2-CD9D89567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【126.26】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簡易排水</v>
      </c>
      <c r="Q8" s="72"/>
      <c r="R8" s="72"/>
      <c r="S8" s="72"/>
      <c r="T8" s="72"/>
      <c r="U8" s="72"/>
      <c r="V8" s="72"/>
      <c r="W8" s="72" t="str">
        <f>データ!L6</f>
        <v>J2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37740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89.66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0.41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154</v>
      </c>
      <c r="AM10" s="69"/>
      <c r="AN10" s="69"/>
      <c r="AO10" s="69"/>
      <c r="AP10" s="69"/>
      <c r="AQ10" s="69"/>
      <c r="AR10" s="69"/>
      <c r="AS10" s="69"/>
      <c r="AT10" s="68">
        <f>データ!W6</f>
        <v>0.12</v>
      </c>
      <c r="AU10" s="68"/>
      <c r="AV10" s="68"/>
      <c r="AW10" s="68"/>
      <c r="AX10" s="68"/>
      <c r="AY10" s="68"/>
      <c r="AZ10" s="68"/>
      <c r="BA10" s="68"/>
      <c r="BB10" s="68">
        <f>データ!X6</f>
        <v>1283.33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【126.26】</v>
      </c>
      <c r="I86" s="26" t="str">
        <f>データ!CA6</f>
        <v>【35.87】</v>
      </c>
      <c r="J86" s="26" t="str">
        <f>データ!CL6</f>
        <v>【528.78】</v>
      </c>
      <c r="K86" s="26" t="str">
        <f>データ!CW6</f>
        <v>【26.11】</v>
      </c>
      <c r="L86" s="26" t="str">
        <f>データ!DH6</f>
        <v>【94.97】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T1dlRD5G9W74YE8deunFXG+6+3hMmzGV/8rPI/tMw++M/yO7XGV15uRia/9kC+VTVpbxlL9i61rAuBxSiYrGug==" saltValue="hfvR6spZB/cwboZNB4s5A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322067</v>
      </c>
      <c r="D6" s="33">
        <f t="shared" si="3"/>
        <v>47</v>
      </c>
      <c r="E6" s="33">
        <f t="shared" si="3"/>
        <v>17</v>
      </c>
      <c r="F6" s="33">
        <f t="shared" si="3"/>
        <v>8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簡易排水</v>
      </c>
      <c r="L6" s="33" t="str">
        <f t="shared" si="3"/>
        <v>J2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0.41</v>
      </c>
      <c r="Q6" s="34">
        <f t="shared" si="3"/>
        <v>100</v>
      </c>
      <c r="R6" s="34">
        <f t="shared" si="3"/>
        <v>3503</v>
      </c>
      <c r="S6" s="34">
        <f t="shared" si="3"/>
        <v>37740</v>
      </c>
      <c r="T6" s="34">
        <f t="shared" si="3"/>
        <v>420.93</v>
      </c>
      <c r="U6" s="34">
        <f t="shared" si="3"/>
        <v>89.66</v>
      </c>
      <c r="V6" s="34">
        <f t="shared" si="3"/>
        <v>154</v>
      </c>
      <c r="W6" s="34">
        <f t="shared" si="3"/>
        <v>0.12</v>
      </c>
      <c r="X6" s="34">
        <f t="shared" si="3"/>
        <v>1283.33</v>
      </c>
      <c r="Y6" s="35">
        <f>IF(Y7="",NA(),Y7)</f>
        <v>87.15</v>
      </c>
      <c r="Z6" s="35">
        <f t="shared" ref="Z6:AH6" si="4">IF(Z7="",NA(),Z7)</f>
        <v>99.29</v>
      </c>
      <c r="AA6" s="35">
        <f t="shared" si="4"/>
        <v>100.71</v>
      </c>
      <c r="AB6" s="35">
        <f t="shared" si="4"/>
        <v>99.55</v>
      </c>
      <c r="AC6" s="35">
        <f t="shared" si="4"/>
        <v>101.24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805.43</v>
      </c>
      <c r="BG6" s="35">
        <f t="shared" ref="BG6:BO6" si="7">IF(BG7="",NA(),BG7)</f>
        <v>631.82000000000005</v>
      </c>
      <c r="BH6" s="35">
        <f t="shared" si="7"/>
        <v>529.6</v>
      </c>
      <c r="BI6" s="35">
        <f t="shared" si="7"/>
        <v>397.09</v>
      </c>
      <c r="BJ6" s="35">
        <f t="shared" si="7"/>
        <v>306.26</v>
      </c>
      <c r="BK6" s="35">
        <f t="shared" si="7"/>
        <v>274.07</v>
      </c>
      <c r="BL6" s="35">
        <f t="shared" si="7"/>
        <v>243.02</v>
      </c>
      <c r="BM6" s="35">
        <f t="shared" si="7"/>
        <v>196.19</v>
      </c>
      <c r="BN6" s="35">
        <f t="shared" si="7"/>
        <v>129.4</v>
      </c>
      <c r="BO6" s="35">
        <f t="shared" si="7"/>
        <v>126.26</v>
      </c>
      <c r="BP6" s="34" t="str">
        <f>IF(BP7="","",IF(BP7="-","【-】","【"&amp;SUBSTITUTE(TEXT(BP7,"#,##0.00"),"-","△")&amp;"】"))</f>
        <v>【126.26】</v>
      </c>
      <c r="BQ6" s="35">
        <f>IF(BQ7="",NA(),BQ7)</f>
        <v>64.75</v>
      </c>
      <c r="BR6" s="35">
        <f t="shared" ref="BR6:BZ6" si="8">IF(BR7="",NA(),BR7)</f>
        <v>58.42</v>
      </c>
      <c r="BS6" s="35">
        <f t="shared" si="8"/>
        <v>58.64</v>
      </c>
      <c r="BT6" s="35">
        <f t="shared" si="8"/>
        <v>56.29</v>
      </c>
      <c r="BU6" s="35">
        <f t="shared" si="8"/>
        <v>52.59</v>
      </c>
      <c r="BV6" s="35">
        <f t="shared" si="8"/>
        <v>37.06</v>
      </c>
      <c r="BW6" s="35">
        <f t="shared" si="8"/>
        <v>41.35</v>
      </c>
      <c r="BX6" s="35">
        <f t="shared" si="8"/>
        <v>39.07</v>
      </c>
      <c r="BY6" s="35">
        <f t="shared" si="8"/>
        <v>38.409999999999997</v>
      </c>
      <c r="BZ6" s="35">
        <f t="shared" si="8"/>
        <v>35.869999999999997</v>
      </c>
      <c r="CA6" s="34" t="str">
        <f>IF(CA7="","",IF(CA7="-","【-】","【"&amp;SUBSTITUTE(TEXT(CA7,"#,##0.00"),"-","△")&amp;"】"))</f>
        <v>【35.87】</v>
      </c>
      <c r="CB6" s="35">
        <f>IF(CB7="",NA(),CB7)</f>
        <v>307.58</v>
      </c>
      <c r="CC6" s="35">
        <f t="shared" ref="CC6:CK6" si="9">IF(CC7="",NA(),CC7)</f>
        <v>340.68</v>
      </c>
      <c r="CD6" s="35">
        <f t="shared" si="9"/>
        <v>341.16</v>
      </c>
      <c r="CE6" s="35">
        <f t="shared" si="9"/>
        <v>353.03</v>
      </c>
      <c r="CF6" s="35">
        <f t="shared" si="9"/>
        <v>380.1</v>
      </c>
      <c r="CG6" s="35">
        <f t="shared" si="9"/>
        <v>514.20000000000005</v>
      </c>
      <c r="CH6" s="35">
        <f t="shared" si="9"/>
        <v>456.7</v>
      </c>
      <c r="CI6" s="35">
        <f t="shared" si="9"/>
        <v>485</v>
      </c>
      <c r="CJ6" s="35">
        <f t="shared" si="9"/>
        <v>501.56</v>
      </c>
      <c r="CK6" s="35">
        <f t="shared" si="9"/>
        <v>528.78</v>
      </c>
      <c r="CL6" s="34" t="str">
        <f>IF(CL7="","",IF(CL7="-","【-】","【"&amp;SUBSTITUTE(TEXT(CL7,"#,##0.00"),"-","△")&amp;"】"))</f>
        <v>【528.78】</v>
      </c>
      <c r="CM6" s="35">
        <f>IF(CM7="",NA(),CM7)</f>
        <v>44.44</v>
      </c>
      <c r="CN6" s="35">
        <f t="shared" ref="CN6:CV6" si="10">IF(CN7="",NA(),CN7)</f>
        <v>43.06</v>
      </c>
      <c r="CO6" s="35">
        <f t="shared" si="10"/>
        <v>43.06</v>
      </c>
      <c r="CP6" s="35">
        <f t="shared" si="10"/>
        <v>43.06</v>
      </c>
      <c r="CQ6" s="35">
        <f t="shared" si="10"/>
        <v>44.44</v>
      </c>
      <c r="CR6" s="35">
        <f t="shared" si="10"/>
        <v>27.55</v>
      </c>
      <c r="CS6" s="35">
        <f t="shared" si="10"/>
        <v>27.26</v>
      </c>
      <c r="CT6" s="35">
        <f t="shared" si="10"/>
        <v>27.09</v>
      </c>
      <c r="CU6" s="35">
        <f t="shared" si="10"/>
        <v>26.64</v>
      </c>
      <c r="CV6" s="35">
        <f t="shared" si="10"/>
        <v>26.11</v>
      </c>
      <c r="CW6" s="34" t="str">
        <f>IF(CW7="","",IF(CW7="-","【-】","【"&amp;SUBSTITUTE(TEXT(CW7,"#,##0.00"),"-","△")&amp;"】"))</f>
        <v>【26.11】</v>
      </c>
      <c r="CX6" s="35">
        <f>IF(CX7="",NA(),CX7)</f>
        <v>98.11</v>
      </c>
      <c r="CY6" s="35">
        <f t="shared" ref="CY6:DG6" si="11">IF(CY7="",NA(),CY7)</f>
        <v>98.06</v>
      </c>
      <c r="CZ6" s="35">
        <f t="shared" si="11"/>
        <v>98.05</v>
      </c>
      <c r="DA6" s="35">
        <f t="shared" si="11"/>
        <v>98.05</v>
      </c>
      <c r="DB6" s="35">
        <f t="shared" si="11"/>
        <v>98.05</v>
      </c>
      <c r="DC6" s="35">
        <f t="shared" si="11"/>
        <v>94.87</v>
      </c>
      <c r="DD6" s="35">
        <f t="shared" si="11"/>
        <v>94.93</v>
      </c>
      <c r="DE6" s="35">
        <f t="shared" si="11"/>
        <v>95.1</v>
      </c>
      <c r="DF6" s="35">
        <f t="shared" si="11"/>
        <v>95.52</v>
      </c>
      <c r="DG6" s="35">
        <f t="shared" si="11"/>
        <v>94.97</v>
      </c>
      <c r="DH6" s="34" t="str">
        <f>IF(DH7="","",IF(DH7="-","【-】","【"&amp;SUBSTITUTE(TEXT(DH7,"#,##0.00"),"-","△")&amp;"】"))</f>
        <v>【94.97】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2020</v>
      </c>
      <c r="C7" s="37">
        <v>322067</v>
      </c>
      <c r="D7" s="37">
        <v>47</v>
      </c>
      <c r="E7" s="37">
        <v>17</v>
      </c>
      <c r="F7" s="37">
        <v>8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0.41</v>
      </c>
      <c r="Q7" s="38">
        <v>100</v>
      </c>
      <c r="R7" s="38">
        <v>3503</v>
      </c>
      <c r="S7" s="38">
        <v>37740</v>
      </c>
      <c r="T7" s="38">
        <v>420.93</v>
      </c>
      <c r="U7" s="38">
        <v>89.66</v>
      </c>
      <c r="V7" s="38">
        <v>154</v>
      </c>
      <c r="W7" s="38">
        <v>0.12</v>
      </c>
      <c r="X7" s="38">
        <v>1283.33</v>
      </c>
      <c r="Y7" s="38">
        <v>87.15</v>
      </c>
      <c r="Z7" s="38">
        <v>99.29</v>
      </c>
      <c r="AA7" s="38">
        <v>100.71</v>
      </c>
      <c r="AB7" s="38">
        <v>99.55</v>
      </c>
      <c r="AC7" s="38">
        <v>101.24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805.43</v>
      </c>
      <c r="BG7" s="38">
        <v>631.82000000000005</v>
      </c>
      <c r="BH7" s="38">
        <v>529.6</v>
      </c>
      <c r="BI7" s="38">
        <v>397.09</v>
      </c>
      <c r="BJ7" s="38">
        <v>306.26</v>
      </c>
      <c r="BK7" s="38">
        <v>274.07</v>
      </c>
      <c r="BL7" s="38">
        <v>243.02</v>
      </c>
      <c r="BM7" s="38">
        <v>196.19</v>
      </c>
      <c r="BN7" s="38">
        <v>129.4</v>
      </c>
      <c r="BO7" s="38">
        <v>126.26</v>
      </c>
      <c r="BP7" s="38">
        <v>126.26</v>
      </c>
      <c r="BQ7" s="38">
        <v>64.75</v>
      </c>
      <c r="BR7" s="38">
        <v>58.42</v>
      </c>
      <c r="BS7" s="38">
        <v>58.64</v>
      </c>
      <c r="BT7" s="38">
        <v>56.29</v>
      </c>
      <c r="BU7" s="38">
        <v>52.59</v>
      </c>
      <c r="BV7" s="38">
        <v>37.06</v>
      </c>
      <c r="BW7" s="38">
        <v>41.35</v>
      </c>
      <c r="BX7" s="38">
        <v>39.07</v>
      </c>
      <c r="BY7" s="38">
        <v>38.409999999999997</v>
      </c>
      <c r="BZ7" s="38">
        <v>35.869999999999997</v>
      </c>
      <c r="CA7" s="38">
        <v>35.869999999999997</v>
      </c>
      <c r="CB7" s="38">
        <v>307.58</v>
      </c>
      <c r="CC7" s="38">
        <v>340.68</v>
      </c>
      <c r="CD7" s="38">
        <v>341.16</v>
      </c>
      <c r="CE7" s="38">
        <v>353.03</v>
      </c>
      <c r="CF7" s="38">
        <v>380.1</v>
      </c>
      <c r="CG7" s="38">
        <v>514.20000000000005</v>
      </c>
      <c r="CH7" s="38">
        <v>456.7</v>
      </c>
      <c r="CI7" s="38">
        <v>485</v>
      </c>
      <c r="CJ7" s="38">
        <v>501.56</v>
      </c>
      <c r="CK7" s="38">
        <v>528.78</v>
      </c>
      <c r="CL7" s="38">
        <v>528.78</v>
      </c>
      <c r="CM7" s="38">
        <v>44.44</v>
      </c>
      <c r="CN7" s="38">
        <v>43.06</v>
      </c>
      <c r="CO7" s="38">
        <v>43.06</v>
      </c>
      <c r="CP7" s="38">
        <v>43.06</v>
      </c>
      <c r="CQ7" s="38">
        <v>44.44</v>
      </c>
      <c r="CR7" s="38">
        <v>27.55</v>
      </c>
      <c r="CS7" s="38">
        <v>27.26</v>
      </c>
      <c r="CT7" s="38">
        <v>27.09</v>
      </c>
      <c r="CU7" s="38">
        <v>26.64</v>
      </c>
      <c r="CV7" s="38">
        <v>26.11</v>
      </c>
      <c r="CW7" s="38">
        <v>26.11</v>
      </c>
      <c r="CX7" s="38">
        <v>98.11</v>
      </c>
      <c r="CY7" s="38">
        <v>98.06</v>
      </c>
      <c r="CZ7" s="38">
        <v>98.05</v>
      </c>
      <c r="DA7" s="38">
        <v>98.05</v>
      </c>
      <c r="DB7" s="38">
        <v>98.05</v>
      </c>
      <c r="DC7" s="38">
        <v>94.87</v>
      </c>
      <c r="DD7" s="38">
        <v>94.93</v>
      </c>
      <c r="DE7" s="38">
        <v>95.1</v>
      </c>
      <c r="DF7" s="38">
        <v>95.52</v>
      </c>
      <c r="DG7" s="38">
        <v>94.97</v>
      </c>
      <c r="DH7" s="38">
        <v>94.97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2021-12-03T08:07:32Z</dcterms:created>
  <dcterms:modified xsi:type="dcterms:W3CDTF">2022-01-14T06:44:58Z</dcterms:modified>
  <cp:category/>
</cp:coreProperties>
</file>