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20114経営比較分析表（R02決算）\02.提出分\"/>
    </mc:Choice>
  </mc:AlternateContent>
  <workbookProtection workbookAlgorithmName="SHA-512" workbookHashValue="7Lxb5K8NqgCJAM4D9GCgcc+2Q6fxCCvbtmlCKcAmTbvFsmSs9ya6rLTTiawEOtgFKz7aWjwbxMdc7CP8cuTyuw==" workbookSaltValue="zBfGcxgZOmFhQlhBxI7E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<sst xmlns="http://schemas.openxmlformats.org/spreadsheetml/2006/main" count="236" uniqueCount="121">
  <si>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</si>
  <si>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</si>
  <si>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</si>
  <si>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</si>
  <si>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</si>
  <si>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</si>
  <si>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</si>
  <si>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</si>
  <si>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</si>
  <si>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</si>
  <si>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</si>
  <si>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</si>
  <si>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</si>
  <si>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</si>
  <si>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</si>
  <si>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</si>
  <si>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</si>
  <si>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</si>
  <si>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</si>
  <si>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</si>
  <si>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</si>
  <si>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</si>
  <si>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</si>
  <si>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</si>
  <si>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</si>
  <si>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</si>
  <si>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</si>
  <si>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</si>
  <si>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</si>
  <si>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</si>
  <si>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</si>
  <si>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</si>
  <si>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</si>
  <si>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</si>
  <si>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</si>
  <si>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</si>
  <si>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</si>
  <si>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</si>
  <si>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</si>
  <si>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</si>
  <si>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</si>
  <si>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</si>
  <si>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</si>
  <si>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</si>
  <si>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</si>
  <si>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</si>
  <si>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</si>
  <si>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</si>
  <si>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</si>
  <si>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</si>
  <si>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</si>
  <si>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</si>
  <si>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</si>
  <si>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</si>
  <si>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</si>
  <si>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</si>
  <si>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</si>
  <si>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</si>
  <si>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</si>
  <si>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</si>
  <si>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</si>
  <si>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</si>
  <si>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</si>
  <si>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</si>
  <si>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</si>
  <si>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</si>
  <si>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</si>
  <si>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</si>
  <si>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</si>
  <si>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</si>
  <si>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</si>
  <si>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</si>
  <si>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</si>
  <si>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</si>
  <si>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</si>
  <si>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</si>
  <si>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</si>
  <si>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</si>
  <si>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</si>
  <si>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</si>
  <si>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</si>
  <si>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</si>
  <si>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</si>
  <si>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</si>
  <si>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</si>
  <si>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</si>
  <si>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</si>
  <si>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</si>
  <si>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</si>
  <si>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</si>
  <si>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</si>
  <si>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</si>
  <si>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</si>
  <si>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</si>
  <si>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</si>
  <si>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</si>
  <si>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</si>
  <si>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</si>
  <si>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</si>
  <si>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</si>
  <si>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</si>
  <si>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</si>
  <si>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</si>
  <si>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</si>
  <si>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</si>
  <si>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</si>
  <si>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</si>
  <si>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</si>
  <si>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</si>
  <si>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</si>
  <si>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</si>
  <si>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</si>
  <si>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</si>
  <si>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</si>
  <si>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</si>
  <si>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</si>
  <si>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</si>
  <si>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</si>
  <si>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概ね微増傾向であるが、これは一般会計からの繰入金の増加によるものであり、経費回収率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・処理施設の老朽化に伴う修繕費の増加や、汚泥処理量の増加に伴う維持管理費の増加により、水洗化率は上昇しているものの、汚水処理費用を充分に賄える状況にはない。
・水洗化率は上昇傾向であるものの、節水意識の向上ならびに人口の減少による影響から使用料収入は減少傾向にある。
・事業完了しており、企業債残高は減少傾向にある。
・施設利用率が全国平均を下回っているが、これは一部施設において、過疎化の進展により接続率が伸び悩んでいるためである。
・令和７年度以降に、処理施設統合の計画を策定する予定である。</t>
    <rPh sb="9" eb="10">
      <t>オオム</t>
    </rPh>
    <rPh sb="11" eb="13">
      <t>ビゾウ</t>
    </rPh>
    <phoneticPr fontId="4"/>
  </si>
  <si>
    <t>・今現在は管渠の破損等の状況には至っていない。
・管渠について、古いものでは布設から30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</si>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</sst>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C8-4BDC-9EBF-2DD632E3B0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9C8-4BDC-9EBF-2DD632E3B0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43.25</c:v>
                </c:pt>
                <c:pt idx="1">
                  <c:v>42.47</c:v>
                </c:pt>
                <c:pt idx="2">
                  <c:v>42.16</c:v>
                </c:pt>
                <c:pt idx="3">
                  <c:v>41.52</c:v>
                </c:pt>
                <c:pt idx="4">
                  <c:v>42.5</c:v>
                </c:pt>
              </c:numCache>
            </c:numRef>
          </c:val>
          <c:extLst>
            <c:ext xmlns:c16="http://schemas.microsoft.com/office/drawing/2014/chart" uri="{C3380CC4-5D6E-409C-BE32-E72D297353CC}">
              <c16:uniqueId val="{00000000-1060-4AB9-A705-3D7846981A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060-4AB9-A705-3D7846981A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87.42</c:v>
                </c:pt>
                <c:pt idx="1">
                  <c:v>87.93</c:v>
                </c:pt>
                <c:pt idx="2">
                  <c:v>88.28</c:v>
                </c:pt>
                <c:pt idx="3">
                  <c:v>88.95</c:v>
                </c:pt>
                <c:pt idx="4">
                  <c:v>89.81</c:v>
                </c:pt>
              </c:numCache>
            </c:numRef>
          </c:val>
          <c:extLst>
            <c:ext xmlns:c16="http://schemas.microsoft.com/office/drawing/2014/chart" uri="{C3380CC4-5D6E-409C-BE32-E72D297353CC}">
              <c16:uniqueId val="{00000000-E1F5-434F-B695-0DD6A06C53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1F5-434F-B695-0DD6A06C53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76.81</c:v>
                </c:pt>
                <c:pt idx="1">
                  <c:v>77.739999999999995</c:v>
                </c:pt>
                <c:pt idx="2">
                  <c:v>77.790000000000006</c:v>
                </c:pt>
                <c:pt idx="3">
                  <c:v>76.739999999999995</c:v>
                </c:pt>
                <c:pt idx="4">
                  <c:v>77.44</c:v>
                </c:pt>
              </c:numCache>
            </c:numRef>
          </c:val>
          <c:extLst>
            <c:ext xmlns:c16="http://schemas.microsoft.com/office/drawing/2014/chart" uri="{C3380CC4-5D6E-409C-BE32-E72D297353CC}">
              <c16:uniqueId val="{00000000-9C29-400A-8B61-3EAD7E215B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9-400A-8B61-3EAD7E215B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7-4D66-AC34-2840BE7F32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7-4D66-AC34-2840BE7F32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4C-49D0-91C5-55E84E9AF6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4C-49D0-91C5-55E84E9AF6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C9-46CA-B22B-89EEBF528C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C9-46CA-B22B-89EEBF528C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7-4020-9ECF-82A17D63A2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7-4020-9ECF-82A17D63A2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2249.2800000000002</c:v>
                </c:pt>
                <c:pt idx="1">
                  <c:v>1819.8</c:v>
                </c:pt>
                <c:pt idx="2">
                  <c:v>1630.62</c:v>
                </c:pt>
                <c:pt idx="3">
                  <c:v>1253.46</c:v>
                </c:pt>
                <c:pt idx="4">
                  <c:v>1133.1300000000001</c:v>
                </c:pt>
              </c:numCache>
            </c:numRef>
          </c:val>
          <c:extLst>
            <c:ext xmlns:c16="http://schemas.microsoft.com/office/drawing/2014/chart" uri="{C3380CC4-5D6E-409C-BE32-E72D297353CC}">
              <c16:uniqueId val="{00000000-D75B-4B87-9566-B380B94BE2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75B-4B87-9566-B380B94BE2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92.83</c:v>
                </c:pt>
                <c:pt idx="1">
                  <c:v>86.49</c:v>
                </c:pt>
                <c:pt idx="2">
                  <c:v>87.23</c:v>
                </c:pt>
                <c:pt idx="3">
                  <c:v>83.29</c:v>
                </c:pt>
                <c:pt idx="4">
                  <c:v>94.28</c:v>
                </c:pt>
              </c:numCache>
            </c:numRef>
          </c:val>
          <c:extLst>
            <c:ext xmlns:c16="http://schemas.microsoft.com/office/drawing/2014/chart" uri="{C3380CC4-5D6E-409C-BE32-E72D297353CC}">
              <c16:uniqueId val="{00000000-8CB6-4E62-A119-8B71B65463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CB6-4E62-A119-8B71B65463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216.44</c:v>
                </c:pt>
                <c:pt idx="1">
                  <c:v>230.71</c:v>
                </c:pt>
                <c:pt idx="2">
                  <c:v>228.72</c:v>
                </c:pt>
                <c:pt idx="3">
                  <c:v>241.29</c:v>
                </c:pt>
                <c:pt idx="4">
                  <c:v>215.79</c:v>
                </c:pt>
              </c:numCache>
            </c:numRef>
          </c:val>
          <c:extLst>
            <c:ext xmlns:c16="http://schemas.microsoft.com/office/drawing/2014/chart" uri="{C3380CC4-5D6E-409C-BE32-E72D297353CC}">
              <c16:uniqueId val="{00000000-C5EA-4656-85EA-E880C2EA29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5EA-4656-85EA-E880C2EA29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37740</v>
      </c>
      <c r="AM8" s="69"/>
      <c r="AN8" s="69"/>
      <c r="AO8" s="69"/>
      <c r="AP8" s="69"/>
      <c r="AQ8" s="69"/>
      <c r="AR8" s="69"/>
      <c r="AS8" s="69"/>
      <c r="AT8" s="68">
        <f>データ!T6</f>
        <v>420.93</v>
      </c>
      <c r="AU8" s="68"/>
      <c r="AV8" s="68"/>
      <c r="AW8" s="68"/>
      <c r="AX8" s="68"/>
      <c r="AY8" s="68"/>
      <c r="AZ8" s="68"/>
      <c r="BA8" s="68"/>
      <c r="BB8" s="68">
        <f>データ!U6</f>
        <v>89.66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18.600000000000001</v>
      </c>
      <c r="Q10" s="68"/>
      <c r="R10" s="68"/>
      <c r="S10" s="68"/>
      <c r="T10" s="68"/>
      <c r="U10" s="68"/>
      <c r="V10" s="68"/>
      <c r="W10" s="68">
        <f>データ!Q6</f>
        <v>100</v>
      </c>
      <c r="X10" s="68"/>
      <c r="Y10" s="68"/>
      <c r="Z10" s="68"/>
      <c r="AA10" s="68"/>
      <c r="AB10" s="68"/>
      <c r="AC10" s="68"/>
      <c r="AD10" s="69">
        <f>データ!R6</f>
        <v>3503</v>
      </c>
      <c r="AE10" s="69"/>
      <c r="AF10" s="69"/>
      <c r="AG10" s="69"/>
      <c r="AH10" s="69"/>
      <c r="AI10" s="69"/>
      <c r="AJ10" s="69"/>
      <c r="AK10" s="2"/>
      <c r="AL10" s="69">
        <f>データ!V6</f>
        <v>6978</v>
      </c>
      <c r="AM10" s="69"/>
      <c r="AN10" s="69"/>
      <c r="AO10" s="69"/>
      <c r="AP10" s="69"/>
      <c r="AQ10" s="69"/>
      <c r="AR10" s="69"/>
      <c r="AS10" s="69"/>
      <c r="AT10" s="68">
        <f>データ!W6</f>
        <v>10.63</v>
      </c>
      <c r="AU10" s="68"/>
      <c r="AV10" s="68"/>
      <c r="AW10" s="68"/>
      <c r="AX10" s="68"/>
      <c r="AY10" s="68"/>
      <c r="AZ10" s="68"/>
      <c r="BA10" s="68"/>
      <c r="BB10" s="68">
        <f>データ!X6</f>
        <v>656.44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A3wDZUXtPUwWtGOEh0/FHO8mdBRIBR/QB+F0vCkiLCadnNwvoo8wWvQg2RckFUYRk31nwhOjDAZFmgIWCetMKA==" saltValue="RROuC7cx2UH0gInt3xZc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322067</v>
      </c>
      <c r="D6" s="33">
        <f t="shared" si="3"/>
        <v>47</v>
      </c>
      <c r="E6" s="33">
        <f t="shared" si="3"/>
        <v>17</v>
      </c>
      <c r="F6" s="33">
        <f t="shared" si="3"/>
        <v>5</v>
      </c>
      <c r="G6" s="33">
        <f t="shared" si="3"/>
        <v>0</v>
      </c>
      <c r="H6" s="33" t="str">
        <f t="shared" si="3"/>
        <v>島根県　安来市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18.600000000000001</v>
      </c>
      <c r="Q6" s="34">
        <f t="shared" si="3"/>
        <v>100</v>
      </c>
      <c r="R6" s="34">
        <f t="shared" si="3"/>
        <v>3503</v>
      </c>
      <c r="S6" s="34">
        <f t="shared" si="3"/>
        <v>37740</v>
      </c>
      <c r="T6" s="34">
        <f t="shared" si="3"/>
        <v>420.93</v>
      </c>
      <c r="U6" s="34">
        <f t="shared" si="3"/>
        <v>89.66</v>
      </c>
      <c r="V6" s="34">
        <f t="shared" si="3"/>
        <v>6978</v>
      </c>
      <c r="W6" s="34">
        <f t="shared" si="3"/>
        <v>10.63</v>
      </c>
      <c r="X6" s="34">
        <f t="shared" si="3"/>
        <v>656.44</v>
      </c>
      <c r="Y6" s="35">
        <f>IF(Y7="",NA(),Y7)</f>
        <v>76.81</v>
      </c>
      <c r="Z6" s="35">
        <f t="shared" ref="Z6:AH6" si="4">IF(Z7="",NA(),Z7)</f>
        <v>77.739999999999995</v>
      </c>
      <c r="AA6" s="35">
        <f t="shared" si="4"/>
        <v>77.790000000000006</v>
      </c>
      <c r="AB6" s="35">
        <f t="shared" si="4"/>
        <v>76.739999999999995</v>
      </c>
      <c r="AC6" s="35">
        <f t="shared" si="4"/>
        <v>77.44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2249.2800000000002</v>
      </c>
      <c r="BG6" s="35">
        <f t="shared" ref="BG6:BO6" si="7">IF(BG7="",NA(),BG7)</f>
        <v>1819.8</v>
      </c>
      <c r="BH6" s="35">
        <f t="shared" si="7"/>
        <v>1630.62</v>
      </c>
      <c r="BI6" s="35">
        <f t="shared" si="7"/>
        <v>1253.46</v>
      </c>
      <c r="BJ6" s="35">
        <f t="shared" si="7"/>
        <v>1133.1300000000001</v>
      </c>
      <c r="BK6" s="35">
        <f t="shared" si="7"/>
        <v>974.93</v>
      </c>
      <c r="BL6" s="35">
        <f t="shared" si="7"/>
        <v>855.8</v>
      </c>
      <c r="BM6" s="35">
        <f t="shared" si="7"/>
        <v>789.46</v>
      </c>
      <c r="BN6" s="35">
        <f t="shared" si="7"/>
        <v>826.83</v>
      </c>
      <c r="BO6" s="35">
        <f t="shared" si="7"/>
        <v>867.83</v>
      </c>
      <c r="BP6" s="34" t="str">
        <f>IF(BP7="","",IF(BP7="-","【-】","【"&amp;SUBSTITUTE(TEXT(BP7,"#,##0.00"),"-","△")&amp;"】"))</f>
        <v>【832.52】</v>
      </c>
      <c r="BQ6" s="35">
        <f>IF(BQ7="",NA(),BQ7)</f>
        <v>92.83</v>
      </c>
      <c r="BR6" s="35">
        <f t="shared" ref="BR6:BZ6" si="8">IF(BR7="",NA(),BR7)</f>
        <v>86.49</v>
      </c>
      <c r="BS6" s="35">
        <f t="shared" si="8"/>
        <v>87.23</v>
      </c>
      <c r="BT6" s="35">
        <f t="shared" si="8"/>
        <v>83.29</v>
      </c>
      <c r="BU6" s="35">
        <f t="shared" si="8"/>
        <v>94.28</v>
      </c>
      <c r="BV6" s="35">
        <f t="shared" si="8"/>
        <v>55.32</v>
      </c>
      <c r="BW6" s="35">
        <f t="shared" si="8"/>
        <v>59.8</v>
      </c>
      <c r="BX6" s="35">
        <f t="shared" si="8"/>
        <v>57.77</v>
      </c>
      <c r="BY6" s="35">
        <f t="shared" si="8"/>
        <v>57.31</v>
      </c>
      <c r="BZ6" s="35">
        <f t="shared" si="8"/>
        <v>57.08</v>
      </c>
      <c r="CA6" s="34" t="str">
        <f>IF(CA7="","",IF(CA7="-","【-】","【"&amp;SUBSTITUTE(TEXT(CA7,"#,##0.00"),"-","△")&amp;"】"))</f>
        <v>【60.94】</v>
      </c>
      <c r="CB6" s="35">
        <f>IF(CB7="",NA(),CB7)</f>
        <v>216.44</v>
      </c>
      <c r="CC6" s="35">
        <f t="shared" ref="CC6:CK6" si="9">IF(CC7="",NA(),CC7)</f>
        <v>230.71</v>
      </c>
      <c r="CD6" s="35">
        <f t="shared" si="9"/>
        <v>228.72</v>
      </c>
      <c r="CE6" s="35">
        <f t="shared" si="9"/>
        <v>241.29</v>
      </c>
      <c r="CF6" s="35">
        <f t="shared" si="9"/>
        <v>215.79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43.25</v>
      </c>
      <c r="CN6" s="35">
        <f t="shared" ref="CN6:CV6" si="10">IF(CN7="",NA(),CN7)</f>
        <v>42.47</v>
      </c>
      <c r="CO6" s="35">
        <f t="shared" si="10"/>
        <v>42.16</v>
      </c>
      <c r="CP6" s="35">
        <f t="shared" si="10"/>
        <v>41.52</v>
      </c>
      <c r="CQ6" s="35">
        <f t="shared" si="10"/>
        <v>42.5</v>
      </c>
      <c r="CR6" s="35">
        <f t="shared" si="10"/>
        <v>60.65</v>
      </c>
      <c r="CS6" s="35">
        <f t="shared" si="10"/>
        <v>51.75</v>
      </c>
      <c r="CT6" s="35">
        <f t="shared" si="10"/>
        <v>50.68</v>
      </c>
      <c r="CU6" s="35">
        <f t="shared" si="10"/>
        <v>50.14</v>
      </c>
      <c r="CV6" s="35">
        <f t="shared" si="10"/>
        <v>54.83</v>
      </c>
      <c r="CW6" s="34" t="str">
        <f>IF(CW7="","",IF(CW7="-","【-】","【"&amp;SUBSTITUTE(TEXT(CW7,"#,##0.00"),"-","△")&amp;"】"))</f>
        <v>【54.84】</v>
      </c>
      <c r="CX6" s="35">
        <f>IF(CX7="",NA(),CX7)</f>
        <v>87.42</v>
      </c>
      <c r="CY6" s="35">
        <f t="shared" ref="CY6:DG6" si="11">IF(CY7="",NA(),CY7)</f>
        <v>87.93</v>
      </c>
      <c r="CZ6" s="35">
        <f t="shared" si="11"/>
        <v>88.28</v>
      </c>
      <c r="DA6" s="35">
        <f t="shared" si="11"/>
        <v>88.95</v>
      </c>
      <c r="DB6" s="35">
        <f t="shared" si="11"/>
        <v>89.81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322067</v>
      </c>
      <c r="D7" s="37">
        <v>47</v>
      </c>
      <c r="E7" s="37">
        <v>17</v>
      </c>
      <c r="F7" s="37">
        <v>5</v>
      </c>
      <c r="G7" s="37">
        <v>0</v>
      </c>
      <c r="H7" s="37" t="s">
        <v>98</v>
      </c>
      <c r="I7" s="37" t="s">
        <v>99</v>
      </c>
      <c r="J7" s="37" t="s">
        <v>100</v>
      </c>
      <c r="K7" s="37" t="s">
        <v>101</v>
      </c>
      <c r="L7" s="37" t="s">
        <v>102</v>
      </c>
      <c r="M7" s="37" t="s">
        <v>103</v>
      </c>
      <c r="N7" s="38" t="s">
        <v>104</v>
      </c>
      <c r="O7" s="38" t="s">
        <v>105</v>
      </c>
      <c r="P7" s="38">
        <v>18.600000000000001</v>
      </c>
      <c r="Q7" s="38">
        <v>100</v>
      </c>
      <c r="R7" s="38">
        <v>3503</v>
      </c>
      <c r="S7" s="38">
        <v>37740</v>
      </c>
      <c r="T7" s="38">
        <v>420.93</v>
      </c>
      <c r="U7" s="38">
        <v>89.66</v>
      </c>
      <c r="V7" s="38">
        <v>6978</v>
      </c>
      <c r="W7" s="38">
        <v>10.63</v>
      </c>
      <c r="X7" s="38">
        <v>656.44</v>
      </c>
      <c r="Y7" s="38">
        <v>76.81</v>
      </c>
      <c r="Z7" s="38">
        <v>77.739999999999995</v>
      </c>
      <c r="AA7" s="38">
        <v>77.790000000000006</v>
      </c>
      <c r="AB7" s="38">
        <v>76.739999999999995</v>
      </c>
      <c r="AC7" s="38">
        <v>77.44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2249.2800000000002</v>
      </c>
      <c r="BG7" s="38">
        <v>1819.8</v>
      </c>
      <c r="BH7" s="38">
        <v>1630.62</v>
      </c>
      <c r="BI7" s="38">
        <v>1253.46</v>
      </c>
      <c r="BJ7" s="38">
        <v>1133.1300000000001</v>
      </c>
      <c r="BK7" s="38">
        <v>974.93</v>
      </c>
      <c r="BL7" s="38">
        <v>855.8</v>
      </c>
      <c r="BM7" s="38">
        <v>789.46</v>
      </c>
      <c r="BN7" s="38">
        <v>826.83</v>
      </c>
      <c r="BO7" s="38">
        <v>867.83</v>
      </c>
      <c r="BP7" s="38">
        <v>832.52</v>
      </c>
      <c r="BQ7" s="38">
        <v>92.83</v>
      </c>
      <c r="BR7" s="38">
        <v>86.49</v>
      </c>
      <c r="BS7" s="38">
        <v>87.23</v>
      </c>
      <c r="BT7" s="38">
        <v>83.29</v>
      </c>
      <c r="BU7" s="38">
        <v>94.28</v>
      </c>
      <c r="BV7" s="38">
        <v>55.32</v>
      </c>
      <c r="BW7" s="38">
        <v>59.8</v>
      </c>
      <c r="BX7" s="38">
        <v>57.77</v>
      </c>
      <c r="BY7" s="38">
        <v>57.31</v>
      </c>
      <c r="BZ7" s="38">
        <v>57.08</v>
      </c>
      <c r="CA7" s="38">
        <v>60.94</v>
      </c>
      <c r="CB7" s="38">
        <v>216.44</v>
      </c>
      <c r="CC7" s="38">
        <v>230.71</v>
      </c>
      <c r="CD7" s="38">
        <v>228.72</v>
      </c>
      <c r="CE7" s="38">
        <v>241.29</v>
      </c>
      <c r="CF7" s="38">
        <v>215.79</v>
      </c>
      <c r="CG7" s="38">
        <v>283.17</v>
      </c>
      <c r="CH7" s="38">
        <v>263.76</v>
      </c>
      <c r="CI7" s="38">
        <v>274.35000000000002</v>
      </c>
      <c r="CJ7" s="38">
        <v>273.52</v>
      </c>
      <c r="CK7" s="38">
        <v>274.99</v>
      </c>
      <c r="CL7" s="38">
        <v>253.04</v>
      </c>
      <c r="CM7" s="38">
        <v>43.25</v>
      </c>
      <c r="CN7" s="38">
        <v>42.47</v>
      </c>
      <c r="CO7" s="38">
        <v>42.16</v>
      </c>
      <c r="CP7" s="38">
        <v>41.52</v>
      </c>
      <c r="CQ7" s="38">
        <v>42.5</v>
      </c>
      <c r="CR7" s="38">
        <v>60.65</v>
      </c>
      <c r="CS7" s="38">
        <v>51.75</v>
      </c>
      <c r="CT7" s="38">
        <v>50.68</v>
      </c>
      <c r="CU7" s="38">
        <v>50.14</v>
      </c>
      <c r="CV7" s="38">
        <v>54.83</v>
      </c>
      <c r="CW7" s="38">
        <v>54.84</v>
      </c>
      <c r="CX7" s="38">
        <v>87.42</v>
      </c>
      <c r="CY7" s="38">
        <v>87.93</v>
      </c>
      <c r="CZ7" s="38">
        <v>88.28</v>
      </c>
      <c r="DA7" s="38">
        <v>88.95</v>
      </c>
      <c r="DB7" s="38">
        <v>89.81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2021-12-03T08:00:50Z</dcterms:created>
  <dcterms:modified xsi:type="dcterms:W3CDTF">2022-01-14T06:42:12Z</dcterms:modified>
  <cp:category/>
</cp:coreProperties>
</file>