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Y:\01大田市役所\05上下水道部\管理課\000 経営戦略\05 経営比較分析表（総務省⇔県⇔市 HP等公表資料）\令和03年度（令和2年度決算値）\03島根県大田市(提出用)\"/>
    </mc:Choice>
  </mc:AlternateContent>
  <xr:revisionPtr revIDLastSave="0" documentId="13_ncr:1_{079F1D0F-9F76-4F93-9C2F-C7A217ACF809}" xr6:coauthVersionLast="43" xr6:coauthVersionMax="43" xr10:uidLastSave="{00000000-0000-0000-0000-000000000000}"/>
  <workbookProtection workbookAlgorithmName="SHA-512" workbookHashValue="kNkpGQmrj90a04nzF5gxXnhs78d5IjG+tRBDTH3mWvvLfg2XcLqNhTqDfO5nfGsytF2lT7sEnMYP/Qd4a5S/Ag==" workbookSaltValue="d4AlH+puw4RjlLBSsy8bE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E86" i="4"/>
  <c r="AT10" i="4"/>
  <c r="I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<sst xmlns="http://schemas.openxmlformats.org/spreadsheetml/2006/main" count="236" uniqueCount="120">
  <si>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</si>
  <si>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</si>
  <si>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</si>
  <si>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</si>
  <si>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</si>
  <si>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</si>
  <si>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</si>
  <si>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</si>
  <si>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</si>
  <si>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</si>
  <si>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</si>
  <si>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</si>
  <si>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</si>
  <si>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</si>
  <si>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</si>
  <si>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</si>
  <si>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</si>
  <si>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</si>
  <si>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</si>
  <si>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</si>
  <si>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</si>
  <si>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</si>
  <si>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</si>
  <si>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</si>
  <si>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</si>
  <si>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</si>
  <si>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</si>
  <si>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</si>
  <si>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</si>
  <si>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</si>
  <si>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</si>
  <si>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</si>
  <si>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</si>
  <si>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</si>
  <si>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</si>
  <si>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</si>
  <si>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</si>
  <si>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</si>
  <si>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</si>
  <si>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</si>
  <si>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</si>
  <si>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</si>
  <si>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</si>
  <si>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</si>
  <si>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</si>
  <si>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</si>
  <si>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</si>
  <si>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</si>
  <si>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</si>
  <si>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</si>
  <si>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</si>
  <si>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</si>
  <si>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</si>
  <si>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</si>
  <si>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</si>
  <si>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</si>
  <si>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</si>
  <si>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</si>
  <si>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</si>
  <si>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</si>
  <si>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</si>
  <si>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</si>
  <si>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</si>
  <si>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</si>
  <si>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</si>
  <si>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</si>
  <si>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</si>
  <si>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</si>
  <si>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</si>
  <si>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</si>
  <si>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</si>
  <si>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</si>
  <si>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</si>
  <si>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</si>
  <si>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</si>
  <si>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</si>
  <si>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</si>
  <si>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</si>
  <si>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</si>
  <si>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</si>
  <si>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</si>
  <si>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</si>
  <si>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</si>
  <si>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</si>
  <si>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</si>
  <si>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</si>
  <si>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</si>
  <si>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</si>
  <si>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</si>
  <si>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</si>
  <si>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</si>
  <si>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</si>
  <si>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</si>
  <si>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</si>
  <si>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</si>
  <si>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</si>
  <si>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</si>
  <si>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</si>
  <si>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大田市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</si>
  <si>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</si>
  <si>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</si>
  <si>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</si>
  <si>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</si>
  <si>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</si>
  <si>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</si>
  <si>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</si>
  <si>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</si>
  <si>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</si>
  <si>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</si>
  <si>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</si>
  <si>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</si>
  <si>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</si>
  <si>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</si>
  <si>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</si>
  <si>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</si>
  <si>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</si>
  <si>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</si>
  <si>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平成9年度に供用を開始し既に施設整備を終えているが、建設投資に見合った使用料収入に結びついていないため、一般会計からの繰入金に依存せざるを得ない経営状況となっている。
　高齢化による人口減少や管渠等の汚水処理施設全体の老朽化が進む中、平成28年度に策定した経営戦略により、施設の更新時期に合わせてダウンサイジング等について検討していくとともに、維持管理費の削減、適正な使用料収入の確保といった経営の健全化について検討していく必要がある。</t>
    <rPh sb="64" eb="66">
      <t>イゾン</t>
    </rPh>
    <phoneticPr fontId="4"/>
  </si>
  <si>
    <r>
      <rPr>
        <u/>
        <sz val="10"/>
        <color theme="1"/>
        <rFont val="ＭＳ ゴシック"/>
        <family val="3"/>
        <charset val="128"/>
      </rPr>
      <t>①収益的収支比率</t>
    </r>
    <r>
      <rPr>
        <sz val="10"/>
        <color theme="1"/>
        <rFont val="ＭＳ ゴシック"/>
        <family val="3"/>
        <charset val="128"/>
      </rPr>
      <t xml:space="preserve">
　営業外収益である一般会計からの繰入金について、収益的収支に係る配分の見直しにより、繰入増としたことから100％となっている。
④企業債残高対事業規模比率
　企業債残高のうち一般会計が負担すべき額の算定方法の見直しにより、繰入増としたことから数値が0%となっている。
⑤経費回収率
　供用開始から23年が経過する中、維持管理費が増加しており数値は低下傾向にあるが、令和2年度については令和元年度と比べ維持管理費が下がり使用料が増加したため数値に若干の改善が見られた。
⑥汚水処理原価
　令和2年度は維持管理費が減少したため原価は低下したが、人口数が少なく有収水量の大幅な増加が見込めないことから、類似団体平均より高い状況にある。
⑦施設利用率
　令和2年度においては類似団体平均を下回っているがその差はわずかであり、適切な汚水処理が行われている。
　なお、平成30年度の施設利用率については、報告誤りによる違算。本来数値は「51.88」。
⑧水洗化率
　類似団体や全国平均よりも上回っており、適切な水処理が行われている。</t>
    </r>
    <rPh sb="153" eb="155">
      <t>キョウヨウ</t>
    </rPh>
    <rPh sb="155" eb="157">
      <t>カイシ</t>
    </rPh>
    <rPh sb="161" eb="162">
      <t>ネン</t>
    </rPh>
    <rPh sb="163" eb="165">
      <t>ケイカ</t>
    </rPh>
    <rPh sb="167" eb="168">
      <t>ナカ</t>
    </rPh>
    <rPh sb="175" eb="177">
      <t>ゾウカ</t>
    </rPh>
    <rPh sb="184" eb="186">
      <t>テイカ</t>
    </rPh>
    <rPh sb="186" eb="188">
      <t>ケイコウ</t>
    </rPh>
    <rPh sb="193" eb="195">
      <t>レイワ</t>
    </rPh>
    <rPh sb="196" eb="198">
      <t>ネンド</t>
    </rPh>
    <rPh sb="203" eb="205">
      <t>レイワ</t>
    </rPh>
    <rPh sb="205" eb="207">
      <t>ガンネン</t>
    </rPh>
    <rPh sb="207" eb="208">
      <t>ド</t>
    </rPh>
    <rPh sb="209" eb="210">
      <t>クラ</t>
    </rPh>
    <rPh sb="211" eb="213">
      <t>イジ</t>
    </rPh>
    <rPh sb="213" eb="216">
      <t>カンリヒ</t>
    </rPh>
    <rPh sb="217" eb="218">
      <t>サ</t>
    </rPh>
    <rPh sb="220" eb="223">
      <t>シヨウリョウ</t>
    </rPh>
    <rPh sb="224" eb="226">
      <t>ゾウカ</t>
    </rPh>
    <rPh sb="230" eb="232">
      <t>スウチ</t>
    </rPh>
    <rPh sb="233" eb="235">
      <t>ジャッカン</t>
    </rPh>
    <rPh sb="236" eb="238">
      <t>カイゼン</t>
    </rPh>
    <rPh sb="239" eb="240">
      <t>ミ</t>
    </rPh>
    <rPh sb="255" eb="257">
      <t>レイワ</t>
    </rPh>
    <rPh sb="258" eb="260">
      <t>ネンド</t>
    </rPh>
    <rPh sb="261" eb="263">
      <t>イジ</t>
    </rPh>
    <rPh sb="263" eb="266">
      <t>カンリヒ</t>
    </rPh>
    <rPh sb="267" eb="269">
      <t>ゲンショウ</t>
    </rPh>
    <rPh sb="273" eb="275">
      <t>ゲンカ</t>
    </rPh>
    <rPh sb="276" eb="278">
      <t>テイカ</t>
    </rPh>
    <rPh sb="336" eb="338">
      <t>レイワ</t>
    </rPh>
    <rPh sb="339" eb="341">
      <t>ネンド</t>
    </rPh>
    <rPh sb="346" eb="348">
      <t>ルイジ</t>
    </rPh>
    <rPh sb="348" eb="350">
      <t>ダンタイ</t>
    </rPh>
    <rPh sb="353" eb="355">
      <t>シタマワ</t>
    </rPh>
    <rPh sb="362" eb="363">
      <t>サ</t>
    </rPh>
    <rPh sb="391" eb="393">
      <t>ヘイセイ</t>
    </rPh>
    <rPh sb="395" eb="397">
      <t>ネンド</t>
    </rPh>
    <rPh sb="398" eb="400">
      <t>シセツ</t>
    </rPh>
    <rPh sb="400" eb="403">
      <t>リヨウリツ</t>
    </rPh>
    <rPh sb="409" eb="411">
      <t>ホウコク</t>
    </rPh>
    <rPh sb="411" eb="412">
      <t>アヤマ</t>
    </rPh>
    <rPh sb="416" eb="418">
      <t>イサン</t>
    </rPh>
    <rPh sb="419" eb="421">
      <t>ホンライ</t>
    </rPh>
    <rPh sb="421" eb="423">
      <t>スウチ</t>
    </rPh>
    <rPh sb="435" eb="438">
      <t>スイセンカ</t>
    </rPh>
    <rPh sb="438" eb="439">
      <t>リツ</t>
    </rPh>
    <rPh sb="441" eb="443">
      <t>ルイジ</t>
    </rPh>
    <rPh sb="443" eb="445">
      <t>ダンタイ</t>
    </rPh>
    <rPh sb="446" eb="448">
      <t>ゼンコク</t>
    </rPh>
    <rPh sb="448" eb="450">
      <t>ヘイキン</t>
    </rPh>
    <rPh sb="453" eb="455">
      <t>ウワマワ</t>
    </rPh>
    <rPh sb="460" eb="462">
      <t>テキセツ</t>
    </rPh>
    <rPh sb="463" eb="464">
      <t>スイ</t>
    </rPh>
    <rPh sb="464" eb="466">
      <t>ショリ</t>
    </rPh>
    <rPh sb="467" eb="468">
      <t>オコナ</t>
    </rPh>
    <phoneticPr fontId="4"/>
  </si>
  <si>
    <t>③管渠改善率
　令和2年度末現在、供用開始後23年を経過する。
　現在のところ、法定耐用年数50年を経過した管渠はなく、また、ストックマネジメント事業により施設の機能診断を行ったが、その結果を見ても更新を要する管渠は見受けられなかった。</t>
    <rPh sb="1" eb="3">
      <t>カンキョ</t>
    </rPh>
    <rPh sb="3" eb="5">
      <t>カイゼン</t>
    </rPh>
    <rPh sb="5" eb="6">
      <t>リツ</t>
    </rPh>
    <rPh sb="8" eb="10">
      <t>レイワ</t>
    </rPh>
    <rPh sb="11" eb="14">
      <t>ネンドマツ</t>
    </rPh>
    <rPh sb="14" eb="16">
      <t>ゲンザイ</t>
    </rPh>
    <rPh sb="17" eb="19">
      <t>キョウヨウ</t>
    </rPh>
    <rPh sb="19" eb="21">
      <t>カイシ</t>
    </rPh>
    <rPh sb="21" eb="22">
      <t>ゴ</t>
    </rPh>
    <rPh sb="24" eb="25">
      <t>ネン</t>
    </rPh>
    <rPh sb="26" eb="28">
      <t>ケイカ</t>
    </rPh>
    <rPh sb="48" eb="49">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</si>
</sst>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u/>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3A-4E37-8E8F-A345FCE7018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A53A-4E37-8E8F-A345FCE7018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54.39</c:v>
                </c:pt>
                <c:pt idx="1">
                  <c:v>51.05</c:v>
                </c:pt>
                <c:pt idx="2">
                  <c:v>30.13</c:v>
                </c:pt>
                <c:pt idx="3">
                  <c:v>51.05</c:v>
                </c:pt>
                <c:pt idx="4">
                  <c:v>53.97</c:v>
                </c:pt>
              </c:numCache>
            </c:numRef>
          </c:val>
          <c:extLst>
            <c:ext xmlns:c16="http://schemas.microsoft.com/office/drawing/2014/chart" uri="{C3380CC4-5D6E-409C-BE32-E72D297353CC}">
              <c16:uniqueId val="{00000000-3F21-4397-845A-CA1E1B8B3D6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3F21-4397-845A-CA1E1B8B3D6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90.41</c:v>
                </c:pt>
                <c:pt idx="1">
                  <c:v>91.63</c:v>
                </c:pt>
                <c:pt idx="2">
                  <c:v>87.17</c:v>
                </c:pt>
                <c:pt idx="3">
                  <c:v>88.19</c:v>
                </c:pt>
                <c:pt idx="4">
                  <c:v>88.01</c:v>
                </c:pt>
              </c:numCache>
            </c:numRef>
          </c:val>
          <c:extLst>
            <c:ext xmlns:c16="http://schemas.microsoft.com/office/drawing/2014/chart" uri="{C3380CC4-5D6E-409C-BE32-E72D297353CC}">
              <c16:uniqueId val="{00000000-E259-4D3B-A428-6DC6C3006D9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E259-4D3B-A428-6DC6C3006D9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77.08</c:v>
                </c:pt>
                <c:pt idx="1">
                  <c:v>100</c:v>
                </c:pt>
                <c:pt idx="2">
                  <c:v>100</c:v>
                </c:pt>
                <c:pt idx="3">
                  <c:v>100</c:v>
                </c:pt>
                <c:pt idx="4">
                  <c:v>100</c:v>
                </c:pt>
              </c:numCache>
            </c:numRef>
          </c:val>
          <c:extLst>
            <c:ext xmlns:c16="http://schemas.microsoft.com/office/drawing/2014/chart" uri="{C3380CC4-5D6E-409C-BE32-E72D297353CC}">
              <c16:uniqueId val="{00000000-1C3E-4BDC-A207-707B015AFA6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3E-4BDC-A207-707B015AFA6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0A-4D1E-BC19-C16484CE0CB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0A-4D1E-BC19-C16484CE0CB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60-4E8B-9DB2-312A0E2C145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60-4E8B-9DB2-312A0E2C145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CD-4B73-96CA-1DFC7AC79C9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CD-4B73-96CA-1DFC7AC79C9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B3-451B-A93A-7642CFFA35F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B3-451B-A93A-7642CFFA35F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2042.48</c:v>
                </c:pt>
                <c:pt idx="1">
                  <c:v>0</c:v>
                </c:pt>
                <c:pt idx="2">
                  <c:v>0</c:v>
                </c:pt>
                <c:pt idx="3">
                  <c:v>0</c:v>
                </c:pt>
                <c:pt idx="4">
                  <c:v>0</c:v>
                </c:pt>
              </c:numCache>
            </c:numRef>
          </c:val>
          <c:extLst>
            <c:ext xmlns:c16="http://schemas.microsoft.com/office/drawing/2014/chart" uri="{C3380CC4-5D6E-409C-BE32-E72D297353CC}">
              <c16:uniqueId val="{00000000-DFBF-4C87-A589-7AD55FA28EC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DFBF-4C87-A589-7AD55FA28EC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25.5</c:v>
                </c:pt>
                <c:pt idx="1">
                  <c:v>45.75</c:v>
                </c:pt>
                <c:pt idx="2">
                  <c:v>44.24</c:v>
                </c:pt>
                <c:pt idx="3">
                  <c:v>42.05</c:v>
                </c:pt>
                <c:pt idx="4">
                  <c:v>44.92</c:v>
                </c:pt>
              </c:numCache>
            </c:numRef>
          </c:val>
          <c:extLst>
            <c:ext xmlns:c16="http://schemas.microsoft.com/office/drawing/2014/chart" uri="{C3380CC4-5D6E-409C-BE32-E72D297353CC}">
              <c16:uniqueId val="{00000000-E4AC-42EE-972F-7362B91A95D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E4AC-42EE-972F-7362B91A95D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686.35</c:v>
                </c:pt>
                <c:pt idx="1">
                  <c:v>408.91</c:v>
                </c:pt>
                <c:pt idx="2">
                  <c:v>407.3</c:v>
                </c:pt>
                <c:pt idx="3">
                  <c:v>441.66</c:v>
                </c:pt>
                <c:pt idx="4">
                  <c:v>408.04</c:v>
                </c:pt>
              </c:numCache>
            </c:numRef>
          </c:val>
          <c:extLst>
            <c:ext xmlns:c16="http://schemas.microsoft.com/office/drawing/2014/chart" uri="{C3380CC4-5D6E-409C-BE32-E72D297353CC}">
              <c16:uniqueId val="{00000000-CAEB-4FE5-B35E-F85FC6F4B02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CAEB-4FE5-B35E-F85FC6F4B02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P25" zoomScaleNormal="100" workbookViewId="0">
      <selection activeCell="CA47" sqref="CA4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島根県　大田市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33800</v>
      </c>
      <c r="AM8" s="75"/>
      <c r="AN8" s="75"/>
      <c r="AO8" s="75"/>
      <c r="AP8" s="75"/>
      <c r="AQ8" s="75"/>
      <c r="AR8" s="75"/>
      <c r="AS8" s="75"/>
      <c r="AT8" s="74">
        <f>データ!T6</f>
        <v>435.34</v>
      </c>
      <c r="AU8" s="74"/>
      <c r="AV8" s="74"/>
      <c r="AW8" s="74"/>
      <c r="AX8" s="74"/>
      <c r="AY8" s="74"/>
      <c r="AZ8" s="74"/>
      <c r="BA8" s="74"/>
      <c r="BB8" s="74">
        <f>データ!U6</f>
        <v>77.64</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1.54</v>
      </c>
      <c r="Q10" s="74"/>
      <c r="R10" s="74"/>
      <c r="S10" s="74"/>
      <c r="T10" s="74"/>
      <c r="U10" s="74"/>
      <c r="V10" s="74"/>
      <c r="W10" s="74">
        <f>データ!Q6</f>
        <v>100</v>
      </c>
      <c r="X10" s="74"/>
      <c r="Y10" s="74"/>
      <c r="Z10" s="74"/>
      <c r="AA10" s="74"/>
      <c r="AB10" s="74"/>
      <c r="AC10" s="74"/>
      <c r="AD10" s="75">
        <f>データ!R6</f>
        <v>3850</v>
      </c>
      <c r="AE10" s="75"/>
      <c r="AF10" s="75"/>
      <c r="AG10" s="75"/>
      <c r="AH10" s="75"/>
      <c r="AI10" s="75"/>
      <c r="AJ10" s="75"/>
      <c r="AK10" s="2"/>
      <c r="AL10" s="75">
        <f>データ!V6</f>
        <v>517</v>
      </c>
      <c r="AM10" s="75"/>
      <c r="AN10" s="75"/>
      <c r="AO10" s="75"/>
      <c r="AP10" s="75"/>
      <c r="AQ10" s="75"/>
      <c r="AR10" s="75"/>
      <c r="AS10" s="75"/>
      <c r="AT10" s="74">
        <f>データ!W6</f>
        <v>0.24</v>
      </c>
      <c r="AU10" s="74"/>
      <c r="AV10" s="74"/>
      <c r="AW10" s="74"/>
      <c r="AX10" s="74"/>
      <c r="AY10" s="74"/>
      <c r="AZ10" s="74"/>
      <c r="BA10" s="74"/>
      <c r="BB10" s="74">
        <f>データ!X6</f>
        <v>2154.17</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118</v>
      </c>
      <c r="BM16" s="91"/>
      <c r="BN16" s="91"/>
      <c r="BO16" s="91"/>
      <c r="BP16" s="91"/>
      <c r="BQ16" s="91"/>
      <c r="BR16" s="91"/>
      <c r="BS16" s="91"/>
      <c r="BT16" s="91"/>
      <c r="BU16" s="91"/>
      <c r="BV16" s="91"/>
      <c r="BW16" s="91"/>
      <c r="BX16" s="91"/>
      <c r="BY16" s="91"/>
      <c r="BZ16" s="9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0"/>
      <c r="BM17" s="91"/>
      <c r="BN17" s="91"/>
      <c r="BO17" s="91"/>
      <c r="BP17" s="91"/>
      <c r="BQ17" s="91"/>
      <c r="BR17" s="91"/>
      <c r="BS17" s="91"/>
      <c r="BT17" s="91"/>
      <c r="BU17" s="91"/>
      <c r="BV17" s="91"/>
      <c r="BW17" s="91"/>
      <c r="BX17" s="91"/>
      <c r="BY17" s="91"/>
      <c r="BZ17" s="9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0"/>
      <c r="BM18" s="91"/>
      <c r="BN18" s="91"/>
      <c r="BO18" s="91"/>
      <c r="BP18" s="91"/>
      <c r="BQ18" s="91"/>
      <c r="BR18" s="91"/>
      <c r="BS18" s="91"/>
      <c r="BT18" s="91"/>
      <c r="BU18" s="91"/>
      <c r="BV18" s="91"/>
      <c r="BW18" s="91"/>
      <c r="BX18" s="91"/>
      <c r="BY18" s="91"/>
      <c r="BZ18" s="9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0"/>
      <c r="BM19" s="91"/>
      <c r="BN19" s="91"/>
      <c r="BO19" s="91"/>
      <c r="BP19" s="91"/>
      <c r="BQ19" s="91"/>
      <c r="BR19" s="91"/>
      <c r="BS19" s="91"/>
      <c r="BT19" s="91"/>
      <c r="BU19" s="91"/>
      <c r="BV19" s="91"/>
      <c r="BW19" s="91"/>
      <c r="BX19" s="91"/>
      <c r="BY19" s="91"/>
      <c r="BZ19" s="9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0"/>
      <c r="BM20" s="91"/>
      <c r="BN20" s="91"/>
      <c r="BO20" s="91"/>
      <c r="BP20" s="91"/>
      <c r="BQ20" s="91"/>
      <c r="BR20" s="91"/>
      <c r="BS20" s="91"/>
      <c r="BT20" s="91"/>
      <c r="BU20" s="91"/>
      <c r="BV20" s="91"/>
      <c r="BW20" s="91"/>
      <c r="BX20" s="91"/>
      <c r="BY20" s="91"/>
      <c r="BZ20" s="9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0"/>
      <c r="BM21" s="91"/>
      <c r="BN21" s="91"/>
      <c r="BO21" s="91"/>
      <c r="BP21" s="91"/>
      <c r="BQ21" s="91"/>
      <c r="BR21" s="91"/>
      <c r="BS21" s="91"/>
      <c r="BT21" s="91"/>
      <c r="BU21" s="91"/>
      <c r="BV21" s="91"/>
      <c r="BW21" s="91"/>
      <c r="BX21" s="91"/>
      <c r="BY21" s="91"/>
      <c r="BZ21" s="9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0"/>
      <c r="BM22" s="91"/>
      <c r="BN22" s="91"/>
      <c r="BO22" s="91"/>
      <c r="BP22" s="91"/>
      <c r="BQ22" s="91"/>
      <c r="BR22" s="91"/>
      <c r="BS22" s="91"/>
      <c r="BT22" s="91"/>
      <c r="BU22" s="91"/>
      <c r="BV22" s="91"/>
      <c r="BW22" s="91"/>
      <c r="BX22" s="91"/>
      <c r="BY22" s="91"/>
      <c r="BZ22" s="9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0"/>
      <c r="BM23" s="91"/>
      <c r="BN23" s="91"/>
      <c r="BO23" s="91"/>
      <c r="BP23" s="91"/>
      <c r="BQ23" s="91"/>
      <c r="BR23" s="91"/>
      <c r="BS23" s="91"/>
      <c r="BT23" s="91"/>
      <c r="BU23" s="91"/>
      <c r="BV23" s="91"/>
      <c r="BW23" s="91"/>
      <c r="BX23" s="91"/>
      <c r="BY23" s="91"/>
      <c r="BZ23" s="9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0"/>
      <c r="BM24" s="91"/>
      <c r="BN24" s="91"/>
      <c r="BO24" s="91"/>
      <c r="BP24" s="91"/>
      <c r="BQ24" s="91"/>
      <c r="BR24" s="91"/>
      <c r="BS24" s="91"/>
      <c r="BT24" s="91"/>
      <c r="BU24" s="91"/>
      <c r="BV24" s="91"/>
      <c r="BW24" s="91"/>
      <c r="BX24" s="91"/>
      <c r="BY24" s="91"/>
      <c r="BZ24" s="9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0"/>
      <c r="BM25" s="91"/>
      <c r="BN25" s="91"/>
      <c r="BO25" s="91"/>
      <c r="BP25" s="91"/>
      <c r="BQ25" s="91"/>
      <c r="BR25" s="91"/>
      <c r="BS25" s="91"/>
      <c r="BT25" s="91"/>
      <c r="BU25" s="91"/>
      <c r="BV25" s="91"/>
      <c r="BW25" s="91"/>
      <c r="BX25" s="91"/>
      <c r="BY25" s="91"/>
      <c r="BZ25" s="9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0"/>
      <c r="BM26" s="91"/>
      <c r="BN26" s="91"/>
      <c r="BO26" s="91"/>
      <c r="BP26" s="91"/>
      <c r="BQ26" s="91"/>
      <c r="BR26" s="91"/>
      <c r="BS26" s="91"/>
      <c r="BT26" s="91"/>
      <c r="BU26" s="91"/>
      <c r="BV26" s="91"/>
      <c r="BW26" s="91"/>
      <c r="BX26" s="91"/>
      <c r="BY26" s="91"/>
      <c r="BZ26" s="9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0"/>
      <c r="BM27" s="91"/>
      <c r="BN27" s="91"/>
      <c r="BO27" s="91"/>
      <c r="BP27" s="91"/>
      <c r="BQ27" s="91"/>
      <c r="BR27" s="91"/>
      <c r="BS27" s="91"/>
      <c r="BT27" s="91"/>
      <c r="BU27" s="91"/>
      <c r="BV27" s="91"/>
      <c r="BW27" s="91"/>
      <c r="BX27" s="91"/>
      <c r="BY27" s="91"/>
      <c r="BZ27" s="9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0"/>
      <c r="BM28" s="91"/>
      <c r="BN28" s="91"/>
      <c r="BO28" s="91"/>
      <c r="BP28" s="91"/>
      <c r="BQ28" s="91"/>
      <c r="BR28" s="91"/>
      <c r="BS28" s="91"/>
      <c r="BT28" s="91"/>
      <c r="BU28" s="91"/>
      <c r="BV28" s="91"/>
      <c r="BW28" s="91"/>
      <c r="BX28" s="91"/>
      <c r="BY28" s="91"/>
      <c r="BZ28" s="9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0"/>
      <c r="BM29" s="91"/>
      <c r="BN29" s="91"/>
      <c r="BO29" s="91"/>
      <c r="BP29" s="91"/>
      <c r="BQ29" s="91"/>
      <c r="BR29" s="91"/>
      <c r="BS29" s="91"/>
      <c r="BT29" s="91"/>
      <c r="BU29" s="91"/>
      <c r="BV29" s="91"/>
      <c r="BW29" s="91"/>
      <c r="BX29" s="91"/>
      <c r="BY29" s="91"/>
      <c r="BZ29" s="9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0"/>
      <c r="BM30" s="91"/>
      <c r="BN30" s="91"/>
      <c r="BO30" s="91"/>
      <c r="BP30" s="91"/>
      <c r="BQ30" s="91"/>
      <c r="BR30" s="91"/>
      <c r="BS30" s="91"/>
      <c r="BT30" s="91"/>
      <c r="BU30" s="91"/>
      <c r="BV30" s="91"/>
      <c r="BW30" s="91"/>
      <c r="BX30" s="91"/>
      <c r="BY30" s="91"/>
      <c r="BZ30" s="9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0"/>
      <c r="BM31" s="91"/>
      <c r="BN31" s="91"/>
      <c r="BO31" s="91"/>
      <c r="BP31" s="91"/>
      <c r="BQ31" s="91"/>
      <c r="BR31" s="91"/>
      <c r="BS31" s="91"/>
      <c r="BT31" s="91"/>
      <c r="BU31" s="91"/>
      <c r="BV31" s="91"/>
      <c r="BW31" s="91"/>
      <c r="BX31" s="91"/>
      <c r="BY31" s="91"/>
      <c r="BZ31" s="9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0"/>
      <c r="BM32" s="91"/>
      <c r="BN32" s="91"/>
      <c r="BO32" s="91"/>
      <c r="BP32" s="91"/>
      <c r="BQ32" s="91"/>
      <c r="BR32" s="91"/>
      <c r="BS32" s="91"/>
      <c r="BT32" s="91"/>
      <c r="BU32" s="91"/>
      <c r="BV32" s="91"/>
      <c r="BW32" s="91"/>
      <c r="BX32" s="91"/>
      <c r="BY32" s="91"/>
      <c r="BZ32" s="9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0"/>
      <c r="BM33" s="91"/>
      <c r="BN33" s="91"/>
      <c r="BO33" s="91"/>
      <c r="BP33" s="91"/>
      <c r="BQ33" s="91"/>
      <c r="BR33" s="91"/>
      <c r="BS33" s="91"/>
      <c r="BT33" s="91"/>
      <c r="BU33" s="91"/>
      <c r="BV33" s="91"/>
      <c r="BW33" s="91"/>
      <c r="BX33" s="91"/>
      <c r="BY33" s="91"/>
      <c r="BZ33" s="9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0"/>
      <c r="BM34" s="91"/>
      <c r="BN34" s="91"/>
      <c r="BO34" s="91"/>
      <c r="BP34" s="91"/>
      <c r="BQ34" s="91"/>
      <c r="BR34" s="91"/>
      <c r="BS34" s="91"/>
      <c r="BT34" s="91"/>
      <c r="BU34" s="91"/>
      <c r="BV34" s="91"/>
      <c r="BW34" s="91"/>
      <c r="BX34" s="91"/>
      <c r="BY34" s="91"/>
      <c r="BZ34" s="9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0"/>
      <c r="BM35" s="91"/>
      <c r="BN35" s="91"/>
      <c r="BO35" s="91"/>
      <c r="BP35" s="91"/>
      <c r="BQ35" s="91"/>
      <c r="BR35" s="91"/>
      <c r="BS35" s="91"/>
      <c r="BT35" s="91"/>
      <c r="BU35" s="91"/>
      <c r="BV35" s="91"/>
      <c r="BW35" s="91"/>
      <c r="BX35" s="91"/>
      <c r="BY35" s="91"/>
      <c r="BZ35" s="9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0"/>
      <c r="BM36" s="91"/>
      <c r="BN36" s="91"/>
      <c r="BO36" s="91"/>
      <c r="BP36" s="91"/>
      <c r="BQ36" s="91"/>
      <c r="BR36" s="91"/>
      <c r="BS36" s="91"/>
      <c r="BT36" s="91"/>
      <c r="BU36" s="91"/>
      <c r="BV36" s="91"/>
      <c r="BW36" s="91"/>
      <c r="BX36" s="91"/>
      <c r="BY36" s="91"/>
      <c r="BZ36" s="9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0"/>
      <c r="BM37" s="91"/>
      <c r="BN37" s="91"/>
      <c r="BO37" s="91"/>
      <c r="BP37" s="91"/>
      <c r="BQ37" s="91"/>
      <c r="BR37" s="91"/>
      <c r="BS37" s="91"/>
      <c r="BT37" s="91"/>
      <c r="BU37" s="91"/>
      <c r="BV37" s="91"/>
      <c r="BW37" s="91"/>
      <c r="BX37" s="91"/>
      <c r="BY37" s="91"/>
      <c r="BZ37" s="9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0"/>
      <c r="BM38" s="91"/>
      <c r="BN38" s="91"/>
      <c r="BO38" s="91"/>
      <c r="BP38" s="91"/>
      <c r="BQ38" s="91"/>
      <c r="BR38" s="91"/>
      <c r="BS38" s="91"/>
      <c r="BT38" s="91"/>
      <c r="BU38" s="91"/>
      <c r="BV38" s="91"/>
      <c r="BW38" s="91"/>
      <c r="BX38" s="91"/>
      <c r="BY38" s="91"/>
      <c r="BZ38" s="9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0"/>
      <c r="BM39" s="91"/>
      <c r="BN39" s="91"/>
      <c r="BO39" s="91"/>
      <c r="BP39" s="91"/>
      <c r="BQ39" s="91"/>
      <c r="BR39" s="91"/>
      <c r="BS39" s="91"/>
      <c r="BT39" s="91"/>
      <c r="BU39" s="91"/>
      <c r="BV39" s="91"/>
      <c r="BW39" s="91"/>
      <c r="BX39" s="91"/>
      <c r="BY39" s="91"/>
      <c r="BZ39" s="9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0"/>
      <c r="BM40" s="91"/>
      <c r="BN40" s="91"/>
      <c r="BO40" s="91"/>
      <c r="BP40" s="91"/>
      <c r="BQ40" s="91"/>
      <c r="BR40" s="91"/>
      <c r="BS40" s="91"/>
      <c r="BT40" s="91"/>
      <c r="BU40" s="91"/>
      <c r="BV40" s="91"/>
      <c r="BW40" s="91"/>
      <c r="BX40" s="91"/>
      <c r="BY40" s="91"/>
      <c r="BZ40" s="9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0"/>
      <c r="BM41" s="91"/>
      <c r="BN41" s="91"/>
      <c r="BO41" s="91"/>
      <c r="BP41" s="91"/>
      <c r="BQ41" s="91"/>
      <c r="BR41" s="91"/>
      <c r="BS41" s="91"/>
      <c r="BT41" s="91"/>
      <c r="BU41" s="91"/>
      <c r="BV41" s="91"/>
      <c r="BW41" s="91"/>
      <c r="BX41" s="91"/>
      <c r="BY41" s="91"/>
      <c r="BZ41" s="9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0"/>
      <c r="BM42" s="91"/>
      <c r="BN42" s="91"/>
      <c r="BO42" s="91"/>
      <c r="BP42" s="91"/>
      <c r="BQ42" s="91"/>
      <c r="BR42" s="91"/>
      <c r="BS42" s="91"/>
      <c r="BT42" s="91"/>
      <c r="BU42" s="91"/>
      <c r="BV42" s="91"/>
      <c r="BW42" s="91"/>
      <c r="BX42" s="91"/>
      <c r="BY42" s="91"/>
      <c r="BZ42" s="9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0"/>
      <c r="BM43" s="91"/>
      <c r="BN43" s="91"/>
      <c r="BO43" s="91"/>
      <c r="BP43" s="91"/>
      <c r="BQ43" s="91"/>
      <c r="BR43" s="91"/>
      <c r="BS43" s="91"/>
      <c r="BT43" s="91"/>
      <c r="BU43" s="91"/>
      <c r="BV43" s="91"/>
      <c r="BW43" s="91"/>
      <c r="BX43" s="91"/>
      <c r="BY43" s="91"/>
      <c r="BZ43" s="9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3"/>
      <c r="BM44" s="94"/>
      <c r="BN44" s="94"/>
      <c r="BO44" s="94"/>
      <c r="BP44" s="94"/>
      <c r="BQ44" s="94"/>
      <c r="BR44" s="94"/>
      <c r="BS44" s="94"/>
      <c r="BT44" s="94"/>
      <c r="BU44" s="94"/>
      <c r="BV44" s="94"/>
      <c r="BW44" s="94"/>
      <c r="BX44" s="94"/>
      <c r="BY44" s="94"/>
      <c r="BZ44" s="9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117</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D2kpGa1dmy1XxHaYLNKXaJfoDZ025TxWFRMZ/taxlhYpnTMzM+46Ue2toLW1QU7uZ05X1oRZqOjeTbwHAWL0w==" saltValue="9t/U307TMMgMxt7aWdo8I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322059</v>
      </c>
      <c r="D6" s="33">
        <f t="shared" si="3"/>
        <v>47</v>
      </c>
      <c r="E6" s="33">
        <f t="shared" si="3"/>
        <v>17</v>
      </c>
      <c r="F6" s="33">
        <f t="shared" si="3"/>
        <v>5</v>
      </c>
      <c r="G6" s="33">
        <f t="shared" si="3"/>
        <v>0</v>
      </c>
      <c r="H6" s="33" t="str">
        <f t="shared" si="3"/>
        <v>島根県　大田市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1.54</v>
      </c>
      <c r="Q6" s="34">
        <f t="shared" si="3"/>
        <v>100</v>
      </c>
      <c r="R6" s="34">
        <f t="shared" si="3"/>
        <v>3850</v>
      </c>
      <c r="S6" s="34">
        <f t="shared" si="3"/>
        <v>33800</v>
      </c>
      <c r="T6" s="34">
        <f t="shared" si="3"/>
        <v>435.34</v>
      </c>
      <c r="U6" s="34">
        <f t="shared" si="3"/>
        <v>77.64</v>
      </c>
      <c r="V6" s="34">
        <f t="shared" si="3"/>
        <v>517</v>
      </c>
      <c r="W6" s="34">
        <f t="shared" si="3"/>
        <v>0.24</v>
      </c>
      <c r="X6" s="34">
        <f t="shared" si="3"/>
        <v>2154.17</v>
      </c>
      <c r="Y6" s="35">
        <f>IF(Y7="",NA(),Y7)</f>
        <v>77.08</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2042.48</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25.5</v>
      </c>
      <c r="BR6" s="35">
        <f t="shared" ref="BR6:BZ6" si="8">IF(BR7="",NA(),BR7)</f>
        <v>45.75</v>
      </c>
      <c r="BS6" s="35">
        <f t="shared" si="8"/>
        <v>44.24</v>
      </c>
      <c r="BT6" s="35">
        <f t="shared" si="8"/>
        <v>42.05</v>
      </c>
      <c r="BU6" s="35">
        <f t="shared" si="8"/>
        <v>44.92</v>
      </c>
      <c r="BV6" s="35">
        <f t="shared" si="8"/>
        <v>55.32</v>
      </c>
      <c r="BW6" s="35">
        <f t="shared" si="8"/>
        <v>59.8</v>
      </c>
      <c r="BX6" s="35">
        <f t="shared" si="8"/>
        <v>57.77</v>
      </c>
      <c r="BY6" s="35">
        <f t="shared" si="8"/>
        <v>57.31</v>
      </c>
      <c r="BZ6" s="35">
        <f t="shared" si="8"/>
        <v>57.08</v>
      </c>
      <c r="CA6" s="34" t="str">
        <f>IF(CA7="","",IF(CA7="-","【-】","【"&amp;SUBSTITUTE(TEXT(CA7,"#,##0.00"),"-","△")&amp;"】"))</f>
        <v>【60.94】</v>
      </c>
      <c r="CB6" s="35">
        <f>IF(CB7="",NA(),CB7)</f>
        <v>686.35</v>
      </c>
      <c r="CC6" s="35">
        <f t="shared" ref="CC6:CK6" si="9">IF(CC7="",NA(),CC7)</f>
        <v>408.91</v>
      </c>
      <c r="CD6" s="35">
        <f t="shared" si="9"/>
        <v>407.3</v>
      </c>
      <c r="CE6" s="35">
        <f t="shared" si="9"/>
        <v>441.66</v>
      </c>
      <c r="CF6" s="35">
        <f t="shared" si="9"/>
        <v>408.04</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54.39</v>
      </c>
      <c r="CN6" s="35">
        <f t="shared" ref="CN6:CV6" si="10">IF(CN7="",NA(),CN7)</f>
        <v>51.05</v>
      </c>
      <c r="CO6" s="35">
        <f t="shared" si="10"/>
        <v>30.13</v>
      </c>
      <c r="CP6" s="35">
        <f t="shared" si="10"/>
        <v>51.05</v>
      </c>
      <c r="CQ6" s="35">
        <f t="shared" si="10"/>
        <v>53.97</v>
      </c>
      <c r="CR6" s="35">
        <f t="shared" si="10"/>
        <v>60.65</v>
      </c>
      <c r="CS6" s="35">
        <f t="shared" si="10"/>
        <v>51.75</v>
      </c>
      <c r="CT6" s="35">
        <f t="shared" si="10"/>
        <v>50.68</v>
      </c>
      <c r="CU6" s="35">
        <f t="shared" si="10"/>
        <v>50.14</v>
      </c>
      <c r="CV6" s="35">
        <f t="shared" si="10"/>
        <v>54.83</v>
      </c>
      <c r="CW6" s="34" t="str">
        <f>IF(CW7="","",IF(CW7="-","【-】","【"&amp;SUBSTITUTE(TEXT(CW7,"#,##0.00"),"-","△")&amp;"】"))</f>
        <v>【54.84】</v>
      </c>
      <c r="CX6" s="35">
        <f>IF(CX7="",NA(),CX7)</f>
        <v>90.41</v>
      </c>
      <c r="CY6" s="35">
        <f t="shared" ref="CY6:DG6" si="11">IF(CY7="",NA(),CY7)</f>
        <v>91.63</v>
      </c>
      <c r="CZ6" s="35">
        <f t="shared" si="11"/>
        <v>87.17</v>
      </c>
      <c r="DA6" s="35">
        <f t="shared" si="11"/>
        <v>88.19</v>
      </c>
      <c r="DB6" s="35">
        <f t="shared" si="11"/>
        <v>88.01</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322059</v>
      </c>
      <c r="D7" s="37">
        <v>47</v>
      </c>
      <c r="E7" s="37">
        <v>17</v>
      </c>
      <c r="F7" s="37">
        <v>5</v>
      </c>
      <c r="G7" s="37">
        <v>0</v>
      </c>
      <c r="H7" s="37" t="s">
        <v>98</v>
      </c>
      <c r="I7" s="37" t="s">
        <v>99</v>
      </c>
      <c r="J7" s="37" t="s">
        <v>100</v>
      </c>
      <c r="K7" s="37" t="s">
        <v>101</v>
      </c>
      <c r="L7" s="37" t="s">
        <v>102</v>
      </c>
      <c r="M7" s="37" t="s">
        <v>103</v>
      </c>
      <c r="N7" s="38" t="s">
        <v>104</v>
      </c>
      <c r="O7" s="38" t="s">
        <v>105</v>
      </c>
      <c r="P7" s="38">
        <v>1.54</v>
      </c>
      <c r="Q7" s="38">
        <v>100</v>
      </c>
      <c r="R7" s="38">
        <v>3850</v>
      </c>
      <c r="S7" s="38">
        <v>33800</v>
      </c>
      <c r="T7" s="38">
        <v>435.34</v>
      </c>
      <c r="U7" s="38">
        <v>77.64</v>
      </c>
      <c r="V7" s="38">
        <v>517</v>
      </c>
      <c r="W7" s="38">
        <v>0.24</v>
      </c>
      <c r="X7" s="38">
        <v>2154.17</v>
      </c>
      <c r="Y7" s="38">
        <v>77.08</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2042.48</v>
      </c>
      <c r="BG7" s="38">
        <v>0</v>
      </c>
      <c r="BH7" s="38">
        <v>0</v>
      </c>
      <c r="BI7" s="38">
        <v>0</v>
      </c>
      <c r="BJ7" s="38">
        <v>0</v>
      </c>
      <c r="BK7" s="38">
        <v>974.93</v>
      </c>
      <c r="BL7" s="38">
        <v>855.8</v>
      </c>
      <c r="BM7" s="38">
        <v>789.46</v>
      </c>
      <c r="BN7" s="38">
        <v>826.83</v>
      </c>
      <c r="BO7" s="38">
        <v>867.83</v>
      </c>
      <c r="BP7" s="38">
        <v>832.52</v>
      </c>
      <c r="BQ7" s="38">
        <v>25.5</v>
      </c>
      <c r="BR7" s="38">
        <v>45.75</v>
      </c>
      <c r="BS7" s="38">
        <v>44.24</v>
      </c>
      <c r="BT7" s="38">
        <v>42.05</v>
      </c>
      <c r="BU7" s="38">
        <v>44.92</v>
      </c>
      <c r="BV7" s="38">
        <v>55.32</v>
      </c>
      <c r="BW7" s="38">
        <v>59.8</v>
      </c>
      <c r="BX7" s="38">
        <v>57.77</v>
      </c>
      <c r="BY7" s="38">
        <v>57.31</v>
      </c>
      <c r="BZ7" s="38">
        <v>57.08</v>
      </c>
      <c r="CA7" s="38">
        <v>60.94</v>
      </c>
      <c r="CB7" s="38">
        <v>686.35</v>
      </c>
      <c r="CC7" s="38">
        <v>408.91</v>
      </c>
      <c r="CD7" s="38">
        <v>407.3</v>
      </c>
      <c r="CE7" s="38">
        <v>441.66</v>
      </c>
      <c r="CF7" s="38">
        <v>408.04</v>
      </c>
      <c r="CG7" s="38">
        <v>283.17</v>
      </c>
      <c r="CH7" s="38">
        <v>263.76</v>
      </c>
      <c r="CI7" s="38">
        <v>274.35000000000002</v>
      </c>
      <c r="CJ7" s="38">
        <v>273.52</v>
      </c>
      <c r="CK7" s="38">
        <v>274.99</v>
      </c>
      <c r="CL7" s="38">
        <v>253.04</v>
      </c>
      <c r="CM7" s="38">
        <v>54.39</v>
      </c>
      <c r="CN7" s="38">
        <v>51.05</v>
      </c>
      <c r="CO7" s="38">
        <v>30.13</v>
      </c>
      <c r="CP7" s="38">
        <v>51.05</v>
      </c>
      <c r="CQ7" s="38">
        <v>53.97</v>
      </c>
      <c r="CR7" s="38">
        <v>60.65</v>
      </c>
      <c r="CS7" s="38">
        <v>51.75</v>
      </c>
      <c r="CT7" s="38">
        <v>50.68</v>
      </c>
      <c r="CU7" s="38">
        <v>50.14</v>
      </c>
      <c r="CV7" s="38">
        <v>54.83</v>
      </c>
      <c r="CW7" s="38">
        <v>54.84</v>
      </c>
      <c r="CX7" s="38">
        <v>90.41</v>
      </c>
      <c r="CY7" s="38">
        <v>91.63</v>
      </c>
      <c r="CZ7" s="38">
        <v>87.17</v>
      </c>
      <c r="DA7" s="38">
        <v>88.19</v>
      </c>
      <c r="DB7" s="38">
        <v>88.01</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2022-01-27T04:49:38Z</cp:lastPrinted>
  <dcterms:created xsi:type="dcterms:W3CDTF">2021-12-03T08:00:49Z</dcterms:created>
  <dcterms:modified xsi:type="dcterms:W3CDTF">2022-01-27T05:39:41Z</dcterms:modified>
  <cp:category/>
</cp:coreProperties>
</file>