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3年度（令和2年度決算値）\03島根県大田市(提出用)\"/>
    </mc:Choice>
  </mc:AlternateContent>
  <xr:revisionPtr revIDLastSave="0" documentId="13_ncr:1_{A579B64E-B05D-4C2D-ACBC-28E41133CE5C}" xr6:coauthVersionLast="43" xr6:coauthVersionMax="43" xr10:uidLastSave="{00000000-0000-0000-0000-000000000000}"/>
  <workbookProtection workbookAlgorithmName="SHA-512" workbookHashValue="lIf4v0Fou98sgyQbXHb6g3eQt1LToL3VvS9Dvi/CvMwvWi4JVQVNosVJKr7z4oo2v6GsH2sAAc7MhnnB3hKxTg==" workbookSaltValue="GumxlIveVVmp8Ncd6Ov1aw==" workbookSpinCount="100000" lockStructure="1"/>
  <bookViews>
    <workbookView xWindow="-120" yWindow="-120" windowWidth="29040" windowHeight="16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<sst xmlns="http://schemas.openxmlformats.org/spreadsheetml/2006/main" count="319" uniqueCount="118">
  <si>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</si>
  <si>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</si>
  <si>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</si>
  <si>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</si>
  <si>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</si>
  <si>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</si>
  <si>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</si>
  <si>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</si>
  <si>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</si>
  <si>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</si>
  <si>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</si>
  <si>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</si>
  <si>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</si>
  <si>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</si>
  <si>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</si>
  <si>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</si>
  <si>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</si>
  <si>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</si>
  <si>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</si>
  <si>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</si>
  <si>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</si>
  <si>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</si>
  <si>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</si>
  <si>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</si>
  <si>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</si>
  <si>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</si>
  <si>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</si>
  <si>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</si>
  <si>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</si>
  <si>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</si>
  <si>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</si>
  <si>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</si>
  <si>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</si>
  <si>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</si>
  <si>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</si>
  <si>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</si>
  <si>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</si>
  <si>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</si>
  <si>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</si>
  <si>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</si>
  <si>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</si>
  <si>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</si>
  <si>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</si>
  <si>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</si>
  <si>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</si>
  <si>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</si>
  <si>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</si>
  <si>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</si>
  <si>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</si>
  <si>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</si>
  <si>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</si>
  <si>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</si>
  <si>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</si>
  <si>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</si>
  <si>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</si>
  <si>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</si>
  <si>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</si>
  <si>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</si>
  <si>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</si>
  <si>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</si>
  <si>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</si>
  <si>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</si>
  <si>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</si>
  <si>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</si>
  <si>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</si>
  <si>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</si>
  <si>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</si>
  <si>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</si>
  <si>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</si>
  <si>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</si>
  <si>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</si>
  <si>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</si>
  <si>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</si>
  <si>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</si>
  <si>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</si>
  <si>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</si>
  <si>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</si>
  <si>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</si>
  <si>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</si>
  <si>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</si>
  <si>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</si>
  <si>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</si>
  <si>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</si>
  <si>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</si>
  <si>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</si>
  <si>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</si>
  <si>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</si>
  <si>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</si>
  <si>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</si>
  <si>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</si>
  <si>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</si>
  <si>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</si>
  <si>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</si>
  <si>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</si>
  <si>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</si>
  <si>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</si>
  <si>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</si>
  <si>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</si>
  <si>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</si>
  <si>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</si>
  <si>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</si>
  <si>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</si>
  <si>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</si>
  <si>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</si>
  <si>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</si>
  <si>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</si>
  <si>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</si>
  <si>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</si>
  <si>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</si>
  <si>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</si>
  <si>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</si>
  <si>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</si>
  <si>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</si>
  <si>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</si>
  <si>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</si>
  <si>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当市の公共下水道事業は、供用開始後11年を経過したが、現在も第2次整備計画期間の最中であるため、施設利用率や水洗化率は類似団体平均を下回っている。
　令和2年度から地方公営企業法による会計処理に移行した。令和3年度に策定した経営戦略に基づき、接続率の向上や経費節減など、経営基盤の強化に努めていく必要がある。</t>
    <phoneticPr fontId="4"/>
  </si>
  <si>
    <t>①有形固定資産減価償却率
　管路については法定耐用年数50年のため、減価償却はまだ進んでいないが、処理場施設内の機械設備等は法定耐用年数を超えていなくても更新するものが出始めており、今後計画的な更新をしていく必要があると思われる。
②管渠老朽化率　③管渠改善率
　令和2年度末現在、供用開始から11年を経過している。現在のところ、法定耐用年数50年を経過した管渠はないため、更新の必要性は低い。</t>
    <rPh sb="1" eb="3">
      <t>ユウケイ</t>
    </rPh>
    <rPh sb="3" eb="5">
      <t>コテイ</t>
    </rPh>
    <rPh sb="5" eb="7">
      <t>シサン</t>
    </rPh>
    <rPh sb="7" eb="9">
      <t>ゲンカ</t>
    </rPh>
    <rPh sb="9" eb="11">
      <t>ショウキャク</t>
    </rPh>
    <rPh sb="11" eb="12">
      <t>リツ</t>
    </rPh>
    <rPh sb="120" eb="123">
      <t>ロウキュウカ</t>
    </rPh>
    <rPh sb="126" eb="128">
      <t>カンキョ</t>
    </rPh>
    <rPh sb="128" eb="130">
      <t>カイゼン</t>
    </rPh>
    <rPh sb="130" eb="131">
      <t>リツ</t>
    </rPh>
    <phoneticPr fontId="4"/>
  </si>
  <si>
    <t>　地方公営企業法の一部適用となった初年度であり、前年度との比較ができないが、同じ項目があったものは【】内に前年度数値を記載している。
①経常収支比率
　経常収益のほとんどは他会計補助金であるが、その大半は総務省の定めた基準に則したものである。
②累積欠損金比率
　公営企業へ移行した時点で欠損金が発生していた。今後はこれを解消できるよう、経営努力を行っていく必要がある。
③流動比率
　現預金があるように見えるが、下水道整備関係の未払金が多いため資金には余裕がない状況である。他会計補助金を分割してもらうことや、一時借入金で運転資金を確保している。
④企業債残高対事業規模比率【90.09％】
　下水道工事の実施に伴い企業債残高は年々増加しているため、この指標は整備完了までは上昇傾向が続くと考えられる。
⑤経費回収率【64％】⑥汚水処理原価【248.36円】⑦施設利用率【33.95％】
　有収水量の増加に伴って使用料収入や施設利用率も増えているが、維持管理費も増加傾向にある。
⑧水洗化率【52.56％】
　区域内人口の減もあると思われるが、整備が進んで市街地が供用開始となったことにより、一時的に下がっていると考えられる。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</si>
</sst>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D4-4DEA-98FF-B797C5F2DE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8AD4-4DEA-98FF-B797C5F2DE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c:v>
                </c:pt>
              </c:numCache>
            </c:numRef>
          </c:val>
          <c:extLst>
            <c:ext xmlns:c16="http://schemas.microsoft.com/office/drawing/2014/chart" uri="{C3380CC4-5D6E-409C-BE32-E72D297353CC}">
              <c16:uniqueId val="{00000000-F023-4305-8C3D-CE469F7786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44.83</c:v>
                </c:pt>
              </c:numCache>
            </c:numRef>
          </c:val>
          <c:smooth val="0"/>
          <c:extLst>
            <c:ext xmlns:c16="http://schemas.microsoft.com/office/drawing/2014/chart" uri="{C3380CC4-5D6E-409C-BE32-E72D297353CC}">
              <c16:uniqueId val="{00000001-F023-4305-8C3D-CE469F7786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47.48</c:v>
                </c:pt>
              </c:numCache>
            </c:numRef>
          </c:val>
          <c:extLst>
            <c:ext xmlns:c16="http://schemas.microsoft.com/office/drawing/2014/chart" uri="{C3380CC4-5D6E-409C-BE32-E72D297353CC}">
              <c16:uniqueId val="{00000000-2AA5-4E47-A2E1-8C957D263C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60.57</c:v>
                </c:pt>
              </c:numCache>
            </c:numRef>
          </c:val>
          <c:smooth val="0"/>
          <c:extLst>
            <c:ext xmlns:c16="http://schemas.microsoft.com/office/drawing/2014/chart" uri="{C3380CC4-5D6E-409C-BE32-E72D297353CC}">
              <c16:uniqueId val="{00000001-2AA5-4E47-A2E1-8C957D263C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105.96</c:v>
                </c:pt>
              </c:numCache>
            </c:numRef>
          </c:val>
          <c:extLst>
            <c:ext xmlns:c16="http://schemas.microsoft.com/office/drawing/2014/chart" uri="{C3380CC4-5D6E-409C-BE32-E72D297353CC}">
              <c16:uniqueId val="{00000000-B21D-43A7-B1F6-2940B19CD4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103.94</c:v>
                </c:pt>
              </c:numCache>
            </c:numRef>
          </c:val>
          <c:smooth val="0"/>
          <c:extLst>
            <c:ext xmlns:c16="http://schemas.microsoft.com/office/drawing/2014/chart" uri="{C3380CC4-5D6E-409C-BE32-E72D297353CC}">
              <c16:uniqueId val="{00000001-B21D-43A7-B1F6-2940B19CD4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19.97</c:v>
                </c:pt>
              </c:numCache>
            </c:numRef>
          </c:val>
          <c:extLst>
            <c:ext xmlns:c16="http://schemas.microsoft.com/office/drawing/2014/chart" uri="{C3380CC4-5D6E-409C-BE32-E72D297353CC}">
              <c16:uniqueId val="{00000000-7505-4B94-B875-16DF40CC33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7.48</c:v>
                </c:pt>
              </c:numCache>
            </c:numRef>
          </c:val>
          <c:smooth val="0"/>
          <c:extLst>
            <c:ext xmlns:c16="http://schemas.microsoft.com/office/drawing/2014/chart" uri="{C3380CC4-5D6E-409C-BE32-E72D297353CC}">
              <c16:uniqueId val="{00000001-7505-4B94-B875-16DF40CC33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99D-4459-88DA-83D0EB5768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99D-4459-88DA-83D0EB5768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294.44</c:v>
                </c:pt>
              </c:numCache>
            </c:numRef>
          </c:val>
          <c:extLst>
            <c:ext xmlns:c16="http://schemas.microsoft.com/office/drawing/2014/chart" uri="{C3380CC4-5D6E-409C-BE32-E72D297353CC}">
              <c16:uniqueId val="{00000000-9088-460D-98A1-939B6302B0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43.16</c:v>
                </c:pt>
              </c:numCache>
            </c:numRef>
          </c:val>
          <c:smooth val="0"/>
          <c:extLst>
            <c:ext xmlns:c16="http://schemas.microsoft.com/office/drawing/2014/chart" uri="{C3380CC4-5D6E-409C-BE32-E72D297353CC}">
              <c16:uniqueId val="{00000001-9088-460D-98A1-939B6302B0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72.760000000000005</c:v>
                </c:pt>
              </c:numCache>
            </c:numRef>
          </c:val>
          <c:extLst>
            <c:ext xmlns:c16="http://schemas.microsoft.com/office/drawing/2014/chart" uri="{C3380CC4-5D6E-409C-BE32-E72D297353CC}">
              <c16:uniqueId val="{00000000-4B5C-4526-88A8-936AEB161E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52.04</c:v>
                </c:pt>
              </c:numCache>
            </c:numRef>
          </c:val>
          <c:smooth val="0"/>
          <c:extLst>
            <c:ext xmlns:c16="http://schemas.microsoft.com/office/drawing/2014/chart" uri="{C3380CC4-5D6E-409C-BE32-E72D297353CC}">
              <c16:uniqueId val="{00000001-4B5C-4526-88A8-936AEB161E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201.89</c:v>
                </c:pt>
              </c:numCache>
            </c:numRef>
          </c:val>
          <c:extLst>
            <c:ext xmlns:c16="http://schemas.microsoft.com/office/drawing/2014/chart" uri="{C3380CC4-5D6E-409C-BE32-E72D297353CC}">
              <c16:uniqueId val="{00000000-0B99-41F9-9BD7-A84BC14339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1575.64</c:v>
                </c:pt>
              </c:numCache>
            </c:numRef>
          </c:val>
          <c:smooth val="0"/>
          <c:extLst>
            <c:ext xmlns:c16="http://schemas.microsoft.com/office/drawing/2014/chart" uri="{C3380CC4-5D6E-409C-BE32-E72D297353CC}">
              <c16:uniqueId val="{00000001-0B99-41F9-9BD7-A84BC14339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72.02</c:v>
                </c:pt>
              </c:numCache>
            </c:numRef>
          </c:val>
          <c:extLst>
            <c:ext xmlns:c16="http://schemas.microsoft.com/office/drawing/2014/chart" uri="{C3380CC4-5D6E-409C-BE32-E72D297353CC}">
              <c16:uniqueId val="{00000000-5431-4678-9D9B-375A781477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73.209999999999994</c:v>
                </c:pt>
              </c:numCache>
            </c:numRef>
          </c:val>
          <c:smooth val="0"/>
          <c:extLst>
            <c:ext xmlns:c16="http://schemas.microsoft.com/office/drawing/2014/chart" uri="{C3380CC4-5D6E-409C-BE32-E72D297353CC}">
              <c16:uniqueId val="{00000001-5431-4678-9D9B-375A781477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248.9</c:v>
                </c:pt>
              </c:numCache>
            </c:numRef>
          </c:val>
          <c:extLst>
            <c:ext xmlns:c16="http://schemas.microsoft.com/office/drawing/2014/chart" uri="{C3380CC4-5D6E-409C-BE32-E72D297353CC}">
              <c16:uniqueId val="{00000000-080E-48F2-8446-97F9BE8889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229.52</c:v>
                </c:pt>
              </c:numCache>
            </c:numRef>
          </c:val>
          <c:smooth val="0"/>
          <c:extLst>
            <c:ext xmlns:c16="http://schemas.microsoft.com/office/drawing/2014/chart" uri="{C3380CC4-5D6E-409C-BE32-E72D297353CC}">
              <c16:uniqueId val="{00000001-080E-48F2-8446-97F9BE8889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AI34" sqref="AI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大田市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33800</v>
      </c>
      <c r="AM8" s="69"/>
      <c r="AN8" s="69"/>
      <c r="AO8" s="69"/>
      <c r="AP8" s="69"/>
      <c r="AQ8" s="69"/>
      <c r="AR8" s="69"/>
      <c r="AS8" s="69"/>
      <c r="AT8" s="68">
        <f>データ!T6</f>
        <v>435.34</v>
      </c>
      <c r="AU8" s="68"/>
      <c r="AV8" s="68"/>
      <c r="AW8" s="68"/>
      <c r="AX8" s="68"/>
      <c r="AY8" s="68"/>
      <c r="AZ8" s="68"/>
      <c r="BA8" s="68"/>
      <c r="BB8" s="68">
        <f>データ!U6</f>
        <v>77.64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50.62</v>
      </c>
      <c r="J10" s="68"/>
      <c r="K10" s="68"/>
      <c r="L10" s="68"/>
      <c r="M10" s="68"/>
      <c r="N10" s="68"/>
      <c r="O10" s="68"/>
      <c r="P10" s="68">
        <f>データ!P6</f>
        <v>18.14</v>
      </c>
      <c r="Q10" s="68"/>
      <c r="R10" s="68"/>
      <c r="S10" s="68"/>
      <c r="T10" s="68"/>
      <c r="U10" s="68"/>
      <c r="V10" s="68"/>
      <c r="W10" s="68">
        <f>データ!Q6</f>
        <v>95.51</v>
      </c>
      <c r="X10" s="68"/>
      <c r="Y10" s="68"/>
      <c r="Z10" s="68"/>
      <c r="AA10" s="68"/>
      <c r="AB10" s="68"/>
      <c r="AC10" s="68"/>
      <c r="AD10" s="69">
        <f>データ!R6</f>
        <v>3300</v>
      </c>
      <c r="AE10" s="69"/>
      <c r="AF10" s="69"/>
      <c r="AG10" s="69"/>
      <c r="AH10" s="69"/>
      <c r="AI10" s="69"/>
      <c r="AJ10" s="69"/>
      <c r="AK10" s="2"/>
      <c r="AL10" s="69">
        <f>データ!V6</f>
        <v>6101</v>
      </c>
      <c r="AM10" s="69"/>
      <c r="AN10" s="69"/>
      <c r="AO10" s="69"/>
      <c r="AP10" s="69"/>
      <c r="AQ10" s="69"/>
      <c r="AR10" s="69"/>
      <c r="AS10" s="69"/>
      <c r="AT10" s="68">
        <f>データ!W6</f>
        <v>2.34</v>
      </c>
      <c r="AU10" s="68"/>
      <c r="AV10" s="68"/>
      <c r="AW10" s="68"/>
      <c r="AX10" s="68"/>
      <c r="AY10" s="68"/>
      <c r="AZ10" s="68"/>
      <c r="BA10" s="68"/>
      <c r="BB10" s="68">
        <f>データ!X6</f>
        <v>2607.2600000000002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QetiXeF6VbTTILsa/7TIMrfEYezYW9hJA31WPljCNJFTKsYvb+9PaPiEABlhYd1z2KVlijJaJOBKXC9zyaWMXg==" saltValue="Zi0p4F3G6iXUo5hBkNJ3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322059</v>
      </c>
      <c r="D6" s="33">
        <f t="shared" si="3"/>
        <v>46</v>
      </c>
      <c r="E6" s="33">
        <f t="shared" si="3"/>
        <v>17</v>
      </c>
      <c r="F6" s="33">
        <f t="shared" si="3"/>
        <v>1</v>
      </c>
      <c r="G6" s="33">
        <f t="shared" si="3"/>
        <v>0</v>
      </c>
      <c r="H6" s="33" t="str">
        <f t="shared" si="3"/>
        <v>島根県　大田市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50.62</v>
      </c>
      <c r="P6" s="34">
        <f t="shared" si="3"/>
        <v>18.14</v>
      </c>
      <c r="Q6" s="34">
        <f t="shared" si="3"/>
        <v>95.51</v>
      </c>
      <c r="R6" s="34">
        <f t="shared" si="3"/>
        <v>3300</v>
      </c>
      <c r="S6" s="34">
        <f t="shared" si="3"/>
        <v>33800</v>
      </c>
      <c r="T6" s="34">
        <f t="shared" si="3"/>
        <v>435.34</v>
      </c>
      <c r="U6" s="34">
        <f t="shared" si="3"/>
        <v>77.64</v>
      </c>
      <c r="V6" s="34">
        <f t="shared" si="3"/>
        <v>6101</v>
      </c>
      <c r="W6" s="34">
        <f t="shared" si="3"/>
        <v>2.34</v>
      </c>
      <c r="X6" s="34">
        <f t="shared" si="3"/>
        <v>2607.2600000000002</v>
      </c>
      <c r="Y6" s="35" t="str">
        <f>IF(Y7="",NA(),Y7)</f>
        <v>-</v>
      </c>
      <c r="Z6" s="35" t="str">
        <f t="shared" ref="Z6:AH6" si="4">IF(Z7="",NA(),Z7)</f>
        <v>-</v>
      </c>
      <c r="AA6" s="35" t="str">
        <f t="shared" si="4"/>
        <v>-</v>
      </c>
      <c r="AB6" s="35" t="str">
        <f t="shared" si="4"/>
        <v>-</v>
      </c>
      <c r="AC6" s="35">
        <f t="shared" si="4"/>
        <v>105.96</v>
      </c>
      <c r="AD6" s="35" t="str">
        <f t="shared" si="4"/>
        <v>-</v>
      </c>
      <c r="AE6" s="35" t="str">
        <f t="shared" si="4"/>
        <v>-</v>
      </c>
      <c r="AF6" s="35" t="str">
        <f t="shared" si="4"/>
        <v>-</v>
      </c>
      <c r="AG6" s="35" t="str">
        <f t="shared" si="4"/>
        <v>-</v>
      </c>
      <c r="AH6" s="35">
        <f t="shared" si="4"/>
        <v>103.94</v>
      </c>
      <c r="AI6" s="34" t="str">
        <f>IF(AI7="","",IF(AI7="-","【-】","【"&amp;SUBSTITUTE(TEXT(AI7,"#,##0.00"),"-","△")&amp;"】"))</f>
        <v>【106.67】</v>
      </c>
      <c r="AJ6" s="35" t="str">
        <f>IF(AJ7="",NA(),AJ7)</f>
        <v>-</v>
      </c>
      <c r="AK6" s="35" t="str">
        <f t="shared" ref="AK6:AS6" si="5">IF(AK7="",NA(),AK7)</f>
        <v>-</v>
      </c>
      <c r="AL6" s="35" t="str">
        <f t="shared" si="5"/>
        <v>-</v>
      </c>
      <c r="AM6" s="35" t="str">
        <f t="shared" si="5"/>
        <v>-</v>
      </c>
      <c r="AN6" s="35">
        <f t="shared" si="5"/>
        <v>294.44</v>
      </c>
      <c r="AO6" s="35" t="str">
        <f t="shared" si="5"/>
        <v>-</v>
      </c>
      <c r="AP6" s="35" t="str">
        <f t="shared" si="5"/>
        <v>-</v>
      </c>
      <c r="AQ6" s="35" t="str">
        <f t="shared" si="5"/>
        <v>-</v>
      </c>
      <c r="AR6" s="35" t="str">
        <f t="shared" si="5"/>
        <v>-</v>
      </c>
      <c r="AS6" s="35">
        <f t="shared" si="5"/>
        <v>43.16</v>
      </c>
      <c r="AT6" s="34" t="str">
        <f>IF(AT7="","",IF(AT7="-","【-】","【"&amp;SUBSTITUTE(TEXT(AT7,"#,##0.00"),"-","△")&amp;"】"))</f>
        <v>【3.64】</v>
      </c>
      <c r="AU6" s="35" t="str">
        <f>IF(AU7="",NA(),AU7)</f>
        <v>-</v>
      </c>
      <c r="AV6" s="35" t="str">
        <f t="shared" ref="AV6:BD6" si="6">IF(AV7="",NA(),AV7)</f>
        <v>-</v>
      </c>
      <c r="AW6" s="35" t="str">
        <f t="shared" si="6"/>
        <v>-</v>
      </c>
      <c r="AX6" s="35" t="str">
        <f t="shared" si="6"/>
        <v>-</v>
      </c>
      <c r="AY6" s="35">
        <f t="shared" si="6"/>
        <v>72.760000000000005</v>
      </c>
      <c r="AZ6" s="35" t="str">
        <f t="shared" si="6"/>
        <v>-</v>
      </c>
      <c r="BA6" s="35" t="str">
        <f t="shared" si="6"/>
        <v>-</v>
      </c>
      <c r="BB6" s="35" t="str">
        <f t="shared" si="6"/>
        <v>-</v>
      </c>
      <c r="BC6" s="35" t="str">
        <f t="shared" si="6"/>
        <v>-</v>
      </c>
      <c r="BD6" s="35">
        <f t="shared" si="6"/>
        <v>52.04</v>
      </c>
      <c r="BE6" s="34" t="str">
        <f>IF(BE7="","",IF(BE7="-","【-】","【"&amp;SUBSTITUTE(TEXT(BE7,"#,##0.00"),"-","△")&amp;"】"))</f>
        <v>【67.52】</v>
      </c>
      <c r="BF6" s="35" t="str">
        <f>IF(BF7="",NA(),BF7)</f>
        <v>-</v>
      </c>
      <c r="BG6" s="35" t="str">
        <f t="shared" ref="BG6:BO6" si="7">IF(BG7="",NA(),BG7)</f>
        <v>-</v>
      </c>
      <c r="BH6" s="35" t="str">
        <f t="shared" si="7"/>
        <v>-</v>
      </c>
      <c r="BI6" s="35" t="str">
        <f t="shared" si="7"/>
        <v>-</v>
      </c>
      <c r="BJ6" s="35">
        <f t="shared" si="7"/>
        <v>201.89</v>
      </c>
      <c r="BK6" s="35" t="str">
        <f t="shared" si="7"/>
        <v>-</v>
      </c>
      <c r="BL6" s="35" t="str">
        <f t="shared" si="7"/>
        <v>-</v>
      </c>
      <c r="BM6" s="35" t="str">
        <f t="shared" si="7"/>
        <v>-</v>
      </c>
      <c r="BN6" s="35" t="str">
        <f t="shared" si="7"/>
        <v>-</v>
      </c>
      <c r="BO6" s="35">
        <f t="shared" si="7"/>
        <v>1575.64</v>
      </c>
      <c r="BP6" s="34" t="str">
        <f>IF(BP7="","",IF(BP7="-","【-】","【"&amp;SUBSTITUTE(TEXT(BP7,"#,##0.00"),"-","△")&amp;"】"))</f>
        <v>【705.21】</v>
      </c>
      <c r="BQ6" s="35" t="str">
        <f>IF(BQ7="",NA(),BQ7)</f>
        <v>-</v>
      </c>
      <c r="BR6" s="35" t="str">
        <f t="shared" ref="BR6:BZ6" si="8">IF(BR7="",NA(),BR7)</f>
        <v>-</v>
      </c>
      <c r="BS6" s="35" t="str">
        <f t="shared" si="8"/>
        <v>-</v>
      </c>
      <c r="BT6" s="35" t="str">
        <f t="shared" si="8"/>
        <v>-</v>
      </c>
      <c r="BU6" s="35">
        <f t="shared" si="8"/>
        <v>72.02</v>
      </c>
      <c r="BV6" s="35" t="str">
        <f t="shared" si="8"/>
        <v>-</v>
      </c>
      <c r="BW6" s="35" t="str">
        <f t="shared" si="8"/>
        <v>-</v>
      </c>
      <c r="BX6" s="35" t="str">
        <f t="shared" si="8"/>
        <v>-</v>
      </c>
      <c r="BY6" s="35" t="str">
        <f t="shared" si="8"/>
        <v>-</v>
      </c>
      <c r="BZ6" s="35">
        <f t="shared" si="8"/>
        <v>73.209999999999994</v>
      </c>
      <c r="CA6" s="34" t="str">
        <f>IF(CA7="","",IF(CA7="-","【-】","【"&amp;SUBSTITUTE(TEXT(CA7,"#,##0.00"),"-","△")&amp;"】"))</f>
        <v>【98.96】</v>
      </c>
      <c r="CB6" s="35" t="str">
        <f>IF(CB7="",NA(),CB7)</f>
        <v>-</v>
      </c>
      <c r="CC6" s="35" t="str">
        <f t="shared" ref="CC6:CK6" si="9">IF(CC7="",NA(),CC7)</f>
        <v>-</v>
      </c>
      <c r="CD6" s="35" t="str">
        <f t="shared" si="9"/>
        <v>-</v>
      </c>
      <c r="CE6" s="35" t="str">
        <f t="shared" si="9"/>
        <v>-</v>
      </c>
      <c r="CF6" s="35">
        <f t="shared" si="9"/>
        <v>248.9</v>
      </c>
      <c r="CG6" s="35" t="str">
        <f t="shared" si="9"/>
        <v>-</v>
      </c>
      <c r="CH6" s="35" t="str">
        <f t="shared" si="9"/>
        <v>-</v>
      </c>
      <c r="CI6" s="35" t="str">
        <f t="shared" si="9"/>
        <v>-</v>
      </c>
      <c r="CJ6" s="35" t="str">
        <f t="shared" si="9"/>
        <v>-</v>
      </c>
      <c r="CK6" s="35">
        <f t="shared" si="9"/>
        <v>229.52</v>
      </c>
      <c r="CL6" s="34" t="str">
        <f>IF(CL7="","",IF(CL7="-","【-】","【"&amp;SUBSTITUTE(TEXT(CL7,"#,##0.00"),"-","△")&amp;"】"))</f>
        <v>【134.52】</v>
      </c>
      <c r="CM6" s="35" t="str">
        <f>IF(CM7="",NA(),CM7)</f>
        <v>-</v>
      </c>
      <c r="CN6" s="35" t="str">
        <f t="shared" ref="CN6:CV6" si="10">IF(CN7="",NA(),CN7)</f>
        <v>-</v>
      </c>
      <c r="CO6" s="35" t="str">
        <f t="shared" si="10"/>
        <v>-</v>
      </c>
      <c r="CP6" s="35" t="str">
        <f t="shared" si="10"/>
        <v>-</v>
      </c>
      <c r="CQ6" s="35">
        <f t="shared" si="10"/>
        <v>40</v>
      </c>
      <c r="CR6" s="35" t="str">
        <f t="shared" si="10"/>
        <v>-</v>
      </c>
      <c r="CS6" s="35" t="str">
        <f t="shared" si="10"/>
        <v>-</v>
      </c>
      <c r="CT6" s="35" t="str">
        <f t="shared" si="10"/>
        <v>-</v>
      </c>
      <c r="CU6" s="35" t="str">
        <f t="shared" si="10"/>
        <v>-</v>
      </c>
      <c r="CV6" s="35">
        <f t="shared" si="10"/>
        <v>44.83</v>
      </c>
      <c r="CW6" s="34" t="str">
        <f>IF(CW7="","",IF(CW7="-","【-】","【"&amp;SUBSTITUTE(TEXT(CW7,"#,##0.00"),"-","△")&amp;"】"))</f>
        <v>【59.57】</v>
      </c>
      <c r="CX6" s="35" t="str">
        <f>IF(CX7="",NA(),CX7)</f>
        <v>-</v>
      </c>
      <c r="CY6" s="35" t="str">
        <f t="shared" ref="CY6:DG6" si="11">IF(CY7="",NA(),CY7)</f>
        <v>-</v>
      </c>
      <c r="CZ6" s="35" t="str">
        <f t="shared" si="11"/>
        <v>-</v>
      </c>
      <c r="DA6" s="35" t="str">
        <f t="shared" si="11"/>
        <v>-</v>
      </c>
      <c r="DB6" s="35">
        <f t="shared" si="11"/>
        <v>47.48</v>
      </c>
      <c r="DC6" s="35" t="str">
        <f t="shared" si="11"/>
        <v>-</v>
      </c>
      <c r="DD6" s="35" t="str">
        <f t="shared" si="11"/>
        <v>-</v>
      </c>
      <c r="DE6" s="35" t="str">
        <f t="shared" si="11"/>
        <v>-</v>
      </c>
      <c r="DF6" s="35" t="str">
        <f t="shared" si="11"/>
        <v>-</v>
      </c>
      <c r="DG6" s="35">
        <f t="shared" si="11"/>
        <v>60.57</v>
      </c>
      <c r="DH6" s="34" t="str">
        <f>IF(DH7="","",IF(DH7="-","【-】","【"&amp;SUBSTITUTE(TEXT(DH7,"#,##0.00"),"-","△")&amp;"】"))</f>
        <v>【95.57】</v>
      </c>
      <c r="DI6" s="35" t="str">
        <f>IF(DI7="",NA(),DI7)</f>
        <v>-</v>
      </c>
      <c r="DJ6" s="35" t="str">
        <f t="shared" ref="DJ6:DR6" si="12">IF(DJ7="",NA(),DJ7)</f>
        <v>-</v>
      </c>
      <c r="DK6" s="35" t="str">
        <f t="shared" si="12"/>
        <v>-</v>
      </c>
      <c r="DL6" s="35" t="str">
        <f t="shared" si="12"/>
        <v>-</v>
      </c>
      <c r="DM6" s="35">
        <f t="shared" si="12"/>
        <v>19.97</v>
      </c>
      <c r="DN6" s="35" t="str">
        <f t="shared" si="12"/>
        <v>-</v>
      </c>
      <c r="DO6" s="35" t="str">
        <f t="shared" si="12"/>
        <v>-</v>
      </c>
      <c r="DP6" s="35" t="str">
        <f t="shared" si="12"/>
        <v>-</v>
      </c>
      <c r="DQ6" s="35" t="str">
        <f t="shared" si="12"/>
        <v>-</v>
      </c>
      <c r="DR6" s="35">
        <f t="shared" si="12"/>
        <v>7.48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322059</v>
      </c>
      <c r="D7" s="37">
        <v>46</v>
      </c>
      <c r="E7" s="37">
        <v>17</v>
      </c>
      <c r="F7" s="37">
        <v>1</v>
      </c>
      <c r="G7" s="37">
        <v>0</v>
      </c>
      <c r="H7" s="37" t="s">
        <v>96</v>
      </c>
      <c r="I7" s="37" t="s">
        <v>97</v>
      </c>
      <c r="J7" s="37" t="s">
        <v>98</v>
      </c>
      <c r="K7" s="37" t="s">
        <v>99</v>
      </c>
      <c r="L7" s="37" t="s">
        <v>100</v>
      </c>
      <c r="M7" s="37" t="s">
        <v>101</v>
      </c>
      <c r="N7" s="38" t="s">
        <v>102</v>
      </c>
      <c r="O7" s="38">
        <v>50.62</v>
      </c>
      <c r="P7" s="38">
        <v>18.14</v>
      </c>
      <c r="Q7" s="38">
        <v>95.51</v>
      </c>
      <c r="R7" s="38">
        <v>3300</v>
      </c>
      <c r="S7" s="38">
        <v>33800</v>
      </c>
      <c r="T7" s="38">
        <v>435.34</v>
      </c>
      <c r="U7" s="38">
        <v>77.64</v>
      </c>
      <c r="V7" s="38">
        <v>6101</v>
      </c>
      <c r="W7" s="38">
        <v>2.34</v>
      </c>
      <c r="X7" s="38">
        <v>2607.2600000000002</v>
      </c>
      <c r="Y7" s="38" t="s">
        <v>102</v>
      </c>
      <c r="Z7" s="38" t="s">
        <v>102</v>
      </c>
      <c r="AA7" s="38" t="s">
        <v>102</v>
      </c>
      <c r="AB7" s="38" t="s">
        <v>102</v>
      </c>
      <c r="AC7" s="38">
        <v>105.96</v>
      </c>
      <c r="AD7" s="38" t="s">
        <v>102</v>
      </c>
      <c r="AE7" s="38" t="s">
        <v>102</v>
      </c>
      <c r="AF7" s="38" t="s">
        <v>102</v>
      </c>
      <c r="AG7" s="38" t="s">
        <v>102</v>
      </c>
      <c r="AH7" s="38">
        <v>103.94</v>
      </c>
      <c r="AI7" s="38">
        <v>106.67</v>
      </c>
      <c r="AJ7" s="38" t="s">
        <v>102</v>
      </c>
      <c r="AK7" s="38" t="s">
        <v>102</v>
      </c>
      <c r="AL7" s="38" t="s">
        <v>102</v>
      </c>
      <c r="AM7" s="38" t="s">
        <v>102</v>
      </c>
      <c r="AN7" s="38">
        <v>294.44</v>
      </c>
      <c r="AO7" s="38" t="s">
        <v>102</v>
      </c>
      <c r="AP7" s="38" t="s">
        <v>102</v>
      </c>
      <c r="AQ7" s="38" t="s">
        <v>102</v>
      </c>
      <c r="AR7" s="38" t="s">
        <v>102</v>
      </c>
      <c r="AS7" s="38">
        <v>43.16</v>
      </c>
      <c r="AT7" s="38">
        <v>3.64</v>
      </c>
      <c r="AU7" s="38" t="s">
        <v>102</v>
      </c>
      <c r="AV7" s="38" t="s">
        <v>102</v>
      </c>
      <c r="AW7" s="38" t="s">
        <v>102</v>
      </c>
      <c r="AX7" s="38" t="s">
        <v>102</v>
      </c>
      <c r="AY7" s="38">
        <v>72.760000000000005</v>
      </c>
      <c r="AZ7" s="38" t="s">
        <v>102</v>
      </c>
      <c r="BA7" s="38" t="s">
        <v>102</v>
      </c>
      <c r="BB7" s="38" t="s">
        <v>102</v>
      </c>
      <c r="BC7" s="38" t="s">
        <v>102</v>
      </c>
      <c r="BD7" s="38">
        <v>52.04</v>
      </c>
      <c r="BE7" s="38">
        <v>67.52</v>
      </c>
      <c r="BF7" s="38" t="s">
        <v>102</v>
      </c>
      <c r="BG7" s="38" t="s">
        <v>102</v>
      </c>
      <c r="BH7" s="38" t="s">
        <v>102</v>
      </c>
      <c r="BI7" s="38" t="s">
        <v>102</v>
      </c>
      <c r="BJ7" s="38">
        <v>201.89</v>
      </c>
      <c r="BK7" s="38" t="s">
        <v>102</v>
      </c>
      <c r="BL7" s="38" t="s">
        <v>102</v>
      </c>
      <c r="BM7" s="38" t="s">
        <v>102</v>
      </c>
      <c r="BN7" s="38" t="s">
        <v>102</v>
      </c>
      <c r="BO7" s="38">
        <v>1575.64</v>
      </c>
      <c r="BP7" s="38">
        <v>705.21</v>
      </c>
      <c r="BQ7" s="38" t="s">
        <v>102</v>
      </c>
      <c r="BR7" s="38" t="s">
        <v>102</v>
      </c>
      <c r="BS7" s="38" t="s">
        <v>102</v>
      </c>
      <c r="BT7" s="38" t="s">
        <v>102</v>
      </c>
      <c r="BU7" s="38">
        <v>72.02</v>
      </c>
      <c r="BV7" s="38" t="s">
        <v>102</v>
      </c>
      <c r="BW7" s="38" t="s">
        <v>102</v>
      </c>
      <c r="BX7" s="38" t="s">
        <v>102</v>
      </c>
      <c r="BY7" s="38" t="s">
        <v>102</v>
      </c>
      <c r="BZ7" s="38">
        <v>73.209999999999994</v>
      </c>
      <c r="CA7" s="38">
        <v>98.96</v>
      </c>
      <c r="CB7" s="38" t="s">
        <v>102</v>
      </c>
      <c r="CC7" s="38" t="s">
        <v>102</v>
      </c>
      <c r="CD7" s="38" t="s">
        <v>102</v>
      </c>
      <c r="CE7" s="38" t="s">
        <v>102</v>
      </c>
      <c r="CF7" s="38">
        <v>248.9</v>
      </c>
      <c r="CG7" s="38" t="s">
        <v>102</v>
      </c>
      <c r="CH7" s="38" t="s">
        <v>102</v>
      </c>
      <c r="CI7" s="38" t="s">
        <v>102</v>
      </c>
      <c r="CJ7" s="38" t="s">
        <v>102</v>
      </c>
      <c r="CK7" s="38">
        <v>229.52</v>
      </c>
      <c r="CL7" s="38">
        <v>134.52000000000001</v>
      </c>
      <c r="CM7" s="38" t="s">
        <v>102</v>
      </c>
      <c r="CN7" s="38" t="s">
        <v>102</v>
      </c>
      <c r="CO7" s="38" t="s">
        <v>102</v>
      </c>
      <c r="CP7" s="38" t="s">
        <v>102</v>
      </c>
      <c r="CQ7" s="38">
        <v>40</v>
      </c>
      <c r="CR7" s="38" t="s">
        <v>102</v>
      </c>
      <c r="CS7" s="38" t="s">
        <v>102</v>
      </c>
      <c r="CT7" s="38" t="s">
        <v>102</v>
      </c>
      <c r="CU7" s="38" t="s">
        <v>102</v>
      </c>
      <c r="CV7" s="38">
        <v>44.83</v>
      </c>
      <c r="CW7" s="38">
        <v>59.57</v>
      </c>
      <c r="CX7" s="38" t="s">
        <v>102</v>
      </c>
      <c r="CY7" s="38" t="s">
        <v>102</v>
      </c>
      <c r="CZ7" s="38" t="s">
        <v>102</v>
      </c>
      <c r="DA7" s="38" t="s">
        <v>102</v>
      </c>
      <c r="DB7" s="38">
        <v>47.48</v>
      </c>
      <c r="DC7" s="38" t="s">
        <v>102</v>
      </c>
      <c r="DD7" s="38" t="s">
        <v>102</v>
      </c>
      <c r="DE7" s="38" t="s">
        <v>102</v>
      </c>
      <c r="DF7" s="38" t="s">
        <v>102</v>
      </c>
      <c r="DG7" s="38">
        <v>60.57</v>
      </c>
      <c r="DH7" s="38">
        <v>95.57</v>
      </c>
      <c r="DI7" s="38" t="s">
        <v>102</v>
      </c>
      <c r="DJ7" s="38" t="s">
        <v>102</v>
      </c>
      <c r="DK7" s="38" t="s">
        <v>102</v>
      </c>
      <c r="DL7" s="38" t="s">
        <v>102</v>
      </c>
      <c r="DM7" s="38">
        <v>19.97</v>
      </c>
      <c r="DN7" s="38" t="s">
        <v>102</v>
      </c>
      <c r="DO7" s="38" t="s">
        <v>102</v>
      </c>
      <c r="DP7" s="38" t="s">
        <v>102</v>
      </c>
      <c r="DQ7" s="38" t="s">
        <v>102</v>
      </c>
      <c r="DR7" s="38">
        <v>7.48</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dcterms:created xsi:type="dcterms:W3CDTF">2021-12-03T07:16:55Z</dcterms:created>
  <dcterms:modified xsi:type="dcterms:W3CDTF">2022-01-31T23:29:04Z</dcterms:modified>
  <cp:category/>
</cp:coreProperties>
</file>