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Z:\04諸調査\R3\43_公営企業に係る「経営比較分析表」の分析等について\02_提出\"/>
    </mc:Choice>
  </mc:AlternateContent>
  <xr:revisionPtr revIDLastSave="0" documentId="13_ncr:1_{D2AF664A-9D94-48AE-A7CF-E650836A9F97}" xr6:coauthVersionLast="45" xr6:coauthVersionMax="47" xr10:uidLastSave="{00000000-0000-0000-0000-000000000000}"/>
  <workbookProtection workbookAlgorithmName="SHA-512" workbookHashValue="qG7ouE3x2mTnLlUOwjO2bca6vxCvuSG3Y9JiIcwfTSWQjCdYCTw9DN5B317LXGBL30H/gcvQk9s8DiTa5j8XMw==" workbookSaltValue="QRqbfwpawwdPvndd0zGGbg==" workbookSpinCount="100000" lockStructure="1"/>
  <bookViews>
    <workbookView xWindow="5895" yWindow="0" windowWidth="14430" windowHeight="156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HM78" i="4"/>
  <c r="FL54" i="4"/>
  <c r="FL32" i="4"/>
  <c r="BX32" i="4"/>
  <c r="CS78" i="4"/>
  <c r="BX54" i="4"/>
  <c r="MN54" i="4"/>
  <c r="MN32" i="4"/>
  <c r="MH78" i="4"/>
  <c r="IZ54" i="4"/>
  <c r="C11" i="5"/>
  <c r="D11" i="5"/>
  <c r="E11" i="5"/>
  <c r="B11" i="5"/>
  <c r="FH78" i="4" l="1"/>
  <c r="DS54" i="4"/>
  <c r="DS32" i="4"/>
  <c r="AN78" i="4"/>
  <c r="AE54" i="4"/>
  <c r="AE32" i="4"/>
  <c r="KU54" i="4"/>
  <c r="KU32" i="4"/>
  <c r="KC78" i="4"/>
  <c r="HG54" i="4"/>
  <c r="HG32" i="4"/>
  <c r="LY54" i="4"/>
  <c r="LO78" i="4"/>
  <c r="IK54" i="4"/>
  <c r="IK32" i="4"/>
  <c r="GT78" i="4"/>
  <c r="EW54" i="4"/>
  <c r="BZ78" i="4"/>
  <c r="BI54" i="4"/>
  <c r="BI32" i="4"/>
  <c r="LY32" i="4"/>
  <c r="EW32" i="4"/>
  <c r="EO78" i="4"/>
  <c r="DD54" i="4"/>
  <c r="DD32" i="4"/>
  <c r="U78" i="4"/>
  <c r="P54" i="4"/>
  <c r="P32" i="4"/>
  <c r="KF54" i="4"/>
  <c r="KF32" i="4"/>
  <c r="JJ78" i="4"/>
  <c r="GR54" i="4"/>
  <c r="GR32" i="4"/>
  <c r="HV32" i="4"/>
  <c r="LJ54" i="4"/>
  <c r="LJ32" i="4"/>
  <c r="KV78" i="4"/>
  <c r="HV54" i="4"/>
  <c r="GA78" i="4"/>
  <c r="EH54" i="4"/>
  <c r="EH32" i="4"/>
  <c r="BG78" i="4"/>
  <c r="AT54" i="4"/>
  <c r="AT32" i="4"/>
</calcChain>
</file>

<file path=xl/sharedStrings.xml><?xml version="1.0" encoding="utf-8"?>
<sst xmlns="http://schemas.openxmlformats.org/spreadsheetml/2006/main" count="323" uniqueCount="189">
  <si>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</si>
  <si>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</si>
  <si>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</si>
  <si>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</si>
  <si>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</si>
  <si>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</si>
  <si>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</si>
  <si>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</si>
  <si>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</si>
  <si>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</si>
  <si>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</si>
  <si>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</si>
  <si>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</si>
  <si>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</si>
  <si>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</si>
  <si>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</si>
  <si>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</si>
  <si>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</si>
  <si>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</si>
  <si>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</si>
  <si>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</si>
  <si>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</si>
  <si>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</si>
  <si>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</si>
  <si>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</si>
  <si>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</si>
  <si>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</si>
  <si>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</si>
  <si>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</si>
  <si>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</si>
  <si>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</si>
  <si>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</si>
  <si>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</si>
  <si>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</si>
  <si>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</si>
  <si>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</si>
  <si>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</si>
  <si>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</si>
  <si>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</si>
  <si>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</si>
  <si>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</si>
  <si>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</si>
  <si>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</si>
  <si>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</si>
  <si>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</si>
  <si>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</si>
  <si>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</si>
  <si>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</si>
  <si>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</si>
  <si>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</si>
  <si>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</si>
  <si>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</si>
  <si>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</si>
  <si>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</si>
  <si>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</si>
  <si>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</si>
  <si>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</si>
  <si>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</si>
  <si>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</si>
  <si>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</si>
  <si>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</si>
  <si>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</si>
  <si>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</si>
  <si>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</si>
  <si>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</si>
  <si>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</si>
  <si>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</si>
  <si>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</si>
  <si>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</si>
  <si>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</si>
  <si>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</si>
  <si>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</si>
  <si>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</si>
  <si>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</si>
  <si>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</si>
  <si>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</si>
  <si>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</si>
  <si>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</si>
  <si>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</si>
  <si>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</si>
  <si>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</si>
  <si>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</si>
  <si>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</si>
  <si>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</si>
  <si>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</si>
  <si>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</si>
  <si>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</si>
  <si>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</si>
  <si>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</si>
  <si>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</si>
  <si>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</si>
  <si>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</si>
  <si>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</si>
  <si>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</si>
  <si>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</si>
  <si>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</si>
  <si>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</si>
  <si>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</si>
  <si>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</si>
  <si>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</si>
  <si>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</si>
  <si>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</si>
  <si>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</si>
  <si>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</si>
  <si>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</si>
  <si>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</si>
  <si>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</si>
  <si>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</si>
  <si>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</si>
  <si>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</si>
  <si>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</si>
  <si>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</si>
  <si>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</si>
  <si>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</si>
  <si>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</si>
  <si>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</si>
  <si>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</si>
  <si>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</si>
  <si>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</si>
  <si>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</si>
  <si>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</si>
  <si>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</si>
  <si>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</si>
  <si>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</si>
  <si>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</si>
  <si>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</si>
  <si>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</si>
  <si>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</si>
  <si>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</si>
  <si>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</si>
  <si>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</si>
  <si>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</si>
  <si>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</si>
  <si>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</si>
  <si>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</si>
  <si>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</si>
  <si>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</si>
  <si>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</si>
  <si>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</si>
  <si>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</si>
  <si>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</si>
  <si>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</si>
  <si>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</si>
  <si>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</si>
  <si>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</si>
  <si>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</si>
  <si>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</si>
  <si>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</si>
  <si>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</si>
  <si>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</si>
  <si>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</si>
  <si>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</si>
  <si>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</si>
  <si>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</si>
  <si>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</si>
  <si>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</si>
  <si>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</si>
  <si>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</si>
  <si>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</si>
  <si>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</si>
  <si>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</si>
  <si>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</si>
  <si>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</si>
  <si>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</si>
  <si>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</si>
  <si>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</si>
  <si>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</si>
  <si>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大田市</t>
  </si>
  <si>
    <t>市立病院</t>
  </si>
  <si>
    <t>条例全部</t>
  </si>
  <si>
    <t>病院事業</t>
  </si>
  <si>
    <t>一般病院</t>
  </si>
  <si>
    <t>200床以上～300床未満</t>
  </si>
  <si>
    <t>自治体職員</t>
  </si>
  <si>
    <t>直営</t>
  </si>
  <si>
    <t>対象</t>
  </si>
  <si>
    <t>ド 透 未 訓</t>
  </si>
  <si>
    <t>救 臨 感 へ 災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</si>
  <si>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</si>
  <si>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</si>
  <si>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</si>
  <si>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</si>
  <si>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</si>
  <si>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</si>
  <si>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</si>
  <si>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営状況については、減価償却前等収支が2期ぶりに黒字となったもの、新病院建設事業による元利償還などの影響により、更なる資金減少が見込まれ資金確保が喫緊の課題となっている。令和2年度に外部コンサルタントによる経営分析及び課題抽出を実施、分析結果を踏まえ経営改善に向けた取組みを行い、引き続き持続可能な経営基盤確立に向けた健全化に努めていく。</t>
    <rPh sb="0" eb="2">
      <t>ケイエイ</t>
    </rPh>
    <rPh sb="2" eb="4">
      <t>ジョウキョウ</t>
    </rPh>
    <rPh sb="10" eb="12">
      <t>ゲンカ</t>
    </rPh>
    <rPh sb="12" eb="14">
      <t>ショウキャク</t>
    </rPh>
    <rPh sb="14" eb="15">
      <t>マエ</t>
    </rPh>
    <rPh sb="15" eb="16">
      <t>トウ</t>
    </rPh>
    <rPh sb="16" eb="18">
      <t>シュウシ</t>
    </rPh>
    <rPh sb="20" eb="21">
      <t>キ</t>
    </rPh>
    <rPh sb="24" eb="26">
      <t>クロジ</t>
    </rPh>
    <rPh sb="33" eb="36">
      <t>シンビョウイン</t>
    </rPh>
    <rPh sb="36" eb="38">
      <t>ケンセツ</t>
    </rPh>
    <rPh sb="38" eb="40">
      <t>ジギョウ</t>
    </rPh>
    <rPh sb="43" eb="45">
      <t>ガンリ</t>
    </rPh>
    <rPh sb="45" eb="47">
      <t>ショウカン</t>
    </rPh>
    <rPh sb="50" eb="52">
      <t>エイキョウ</t>
    </rPh>
    <rPh sb="56" eb="57">
      <t>サラ</t>
    </rPh>
    <rPh sb="59" eb="61">
      <t>シキン</t>
    </rPh>
    <rPh sb="61" eb="63">
      <t>ゲンショウ</t>
    </rPh>
    <rPh sb="64" eb="66">
      <t>ミコ</t>
    </rPh>
    <rPh sb="68" eb="70">
      <t>シキン</t>
    </rPh>
    <rPh sb="70" eb="72">
      <t>カクホ</t>
    </rPh>
    <rPh sb="73" eb="75">
      <t>キッキン</t>
    </rPh>
    <rPh sb="76" eb="78">
      <t>カダイ</t>
    </rPh>
    <rPh sb="85" eb="87">
      <t>レイワ</t>
    </rPh>
    <rPh sb="88" eb="90">
      <t>ネンド</t>
    </rPh>
    <rPh sb="91" eb="93">
      <t>ガイブ</t>
    </rPh>
    <rPh sb="103" eb="105">
      <t>ケイエイ</t>
    </rPh>
    <rPh sb="105" eb="107">
      <t>ブンセキ</t>
    </rPh>
    <rPh sb="107" eb="108">
      <t>オヨ</t>
    </rPh>
    <rPh sb="109" eb="111">
      <t>カダイ</t>
    </rPh>
    <rPh sb="111" eb="113">
      <t>チュウシュツ</t>
    </rPh>
    <rPh sb="114" eb="116">
      <t>ジッシ</t>
    </rPh>
    <rPh sb="117" eb="119">
      <t>ブンセキ</t>
    </rPh>
    <rPh sb="119" eb="121">
      <t>ケッカ</t>
    </rPh>
    <rPh sb="122" eb="123">
      <t>フ</t>
    </rPh>
    <rPh sb="125" eb="127">
      <t>ケイエイ</t>
    </rPh>
    <rPh sb="127" eb="129">
      <t>カイゼン</t>
    </rPh>
    <rPh sb="130" eb="131">
      <t>ム</t>
    </rPh>
    <rPh sb="133" eb="135">
      <t>トリク</t>
    </rPh>
    <rPh sb="137" eb="138">
      <t>オコナ</t>
    </rPh>
    <rPh sb="140" eb="141">
      <t>ヒ</t>
    </rPh>
    <rPh sb="142" eb="143">
      <t>ツヅ</t>
    </rPh>
    <rPh sb="144" eb="146">
      <t>ジゾク</t>
    </rPh>
    <rPh sb="146" eb="148">
      <t>カノウ</t>
    </rPh>
    <rPh sb="149" eb="151">
      <t>ケイエイ</t>
    </rPh>
    <rPh sb="151" eb="153">
      <t>キバン</t>
    </rPh>
    <rPh sb="153" eb="155">
      <t>カクリツ</t>
    </rPh>
    <rPh sb="156" eb="157">
      <t>ム</t>
    </rPh>
    <rPh sb="159" eb="162">
      <t>ケンゼンカ</t>
    </rPh>
    <rPh sb="163" eb="164">
      <t>ツト</t>
    </rPh>
    <phoneticPr fontId="5"/>
  </si>
  <si>
    <t>令和2年度は、入院収益は延べ患者数増や診療単価増により増収、外来収益も新型コロナウイルス感染症の影響による受診控えがあったもの患者数増により増収を確保、医業収益は増収となった。一方、医業費用は、会計年度任用職員制度への移行等による給与費の増、延べ患者数増による材料費の増、施設管理委託開始等による委託費の増により増額となった。収益の増額を上回る費用の増額となり、純損失は悪化したものの、旧施設解体による資産除却といった非現金支出が多かったことから、減価償却前等収支については2期ぶりに黒字となった。</t>
    <rPh sb="0" eb="2">
      <t>レイワ</t>
    </rPh>
    <rPh sb="4" eb="5">
      <t>ド</t>
    </rPh>
    <rPh sb="7" eb="9">
      <t>ニュウイン</t>
    </rPh>
    <rPh sb="9" eb="11">
      <t>シュウエキ</t>
    </rPh>
    <rPh sb="12" eb="13">
      <t>ノ</t>
    </rPh>
    <rPh sb="14" eb="17">
      <t>カンジャスウ</t>
    </rPh>
    <rPh sb="17" eb="18">
      <t>ゾウ</t>
    </rPh>
    <rPh sb="19" eb="23">
      <t>シンリョウタンカ</t>
    </rPh>
    <rPh sb="23" eb="24">
      <t>ゾウ</t>
    </rPh>
    <rPh sb="27" eb="29">
      <t>ゾウシュウ</t>
    </rPh>
    <rPh sb="30" eb="32">
      <t>ガイライ</t>
    </rPh>
    <rPh sb="32" eb="34">
      <t>シュウエキ</t>
    </rPh>
    <rPh sb="35" eb="37">
      <t>シンガタ</t>
    </rPh>
    <rPh sb="44" eb="47">
      <t>カンセンショウ</t>
    </rPh>
    <rPh sb="48" eb="50">
      <t>エイキョウ</t>
    </rPh>
    <rPh sb="53" eb="55">
      <t>ジュシン</t>
    </rPh>
    <rPh sb="55" eb="56">
      <t>ヒカ</t>
    </rPh>
    <rPh sb="63" eb="66">
      <t>カンジャスウ</t>
    </rPh>
    <rPh sb="66" eb="67">
      <t>ゾウ</t>
    </rPh>
    <rPh sb="70" eb="72">
      <t>ゾウシュウ</t>
    </rPh>
    <rPh sb="73" eb="75">
      <t>カクホ</t>
    </rPh>
    <rPh sb="76" eb="78">
      <t>イギョウ</t>
    </rPh>
    <rPh sb="78" eb="80">
      <t>シュウエキ</t>
    </rPh>
    <rPh sb="81" eb="83">
      <t>ゾウシュウ</t>
    </rPh>
    <rPh sb="88" eb="90">
      <t>イッポウ</t>
    </rPh>
    <rPh sb="91" eb="93">
      <t>イギョウ</t>
    </rPh>
    <rPh sb="93" eb="95">
      <t>ヒヨウ</t>
    </rPh>
    <rPh sb="97" eb="99">
      <t>カイケイ</t>
    </rPh>
    <rPh sb="99" eb="101">
      <t>ネンド</t>
    </rPh>
    <rPh sb="101" eb="103">
      <t>ニンヨウ</t>
    </rPh>
    <rPh sb="103" eb="105">
      <t>ショクイン</t>
    </rPh>
    <rPh sb="105" eb="107">
      <t>セイド</t>
    </rPh>
    <rPh sb="109" eb="111">
      <t>イコウ</t>
    </rPh>
    <rPh sb="111" eb="112">
      <t>トウ</t>
    </rPh>
    <rPh sb="115" eb="118">
      <t>キュウヨヒ</t>
    </rPh>
    <rPh sb="119" eb="120">
      <t>ゾウ</t>
    </rPh>
    <rPh sb="121" eb="122">
      <t>ノ</t>
    </rPh>
    <rPh sb="123" eb="126">
      <t>カンジャスウ</t>
    </rPh>
    <rPh sb="126" eb="127">
      <t>ゾウ</t>
    </rPh>
    <rPh sb="130" eb="133">
      <t>ザイリョウヒ</t>
    </rPh>
    <rPh sb="134" eb="135">
      <t>ゾウ</t>
    </rPh>
    <rPh sb="136" eb="138">
      <t>シセツ</t>
    </rPh>
    <rPh sb="138" eb="140">
      <t>カンリ</t>
    </rPh>
    <rPh sb="140" eb="142">
      <t>イタク</t>
    </rPh>
    <rPh sb="142" eb="144">
      <t>カイシ</t>
    </rPh>
    <rPh sb="144" eb="145">
      <t>トウ</t>
    </rPh>
    <rPh sb="148" eb="151">
      <t>イタクヒ</t>
    </rPh>
    <rPh sb="152" eb="153">
      <t>ゾウ</t>
    </rPh>
    <rPh sb="156" eb="158">
      <t>ゾウガク</t>
    </rPh>
    <rPh sb="163" eb="165">
      <t>シュウエキ</t>
    </rPh>
    <rPh sb="166" eb="168">
      <t>ゾウガク</t>
    </rPh>
    <rPh sb="169" eb="171">
      <t>ウワマワ</t>
    </rPh>
    <rPh sb="172" eb="174">
      <t>ヒヨウ</t>
    </rPh>
    <rPh sb="181" eb="182">
      <t>ジュン</t>
    </rPh>
    <rPh sb="182" eb="184">
      <t>ソンシツ</t>
    </rPh>
    <rPh sb="185" eb="187">
      <t>アッカ</t>
    </rPh>
    <rPh sb="238" eb="239">
      <t>キ</t>
    </rPh>
    <phoneticPr fontId="5"/>
  </si>
  <si>
    <t>平成11年に国から委譲を受けた施設については、もっとも古いもので昭和44年建設と、施設、機器とも老朽化していたが、令和元年度に新病院建物本体が竣工、合わせて医療機器整備を行った。令和2年5月に新病院開院、その後旧施設解体、駐車場外構整備を行い、令和2年度から2ヵ年で整備予定のリハビリ公園整備に着手した。そのため資産の老朽化度合を示す有形固定資産減価償却率は大きく減少した。</t>
    <rPh sb="57" eb="59">
      <t>レイワ</t>
    </rPh>
    <rPh sb="59" eb="60">
      <t>ガン</t>
    </rPh>
    <rPh sb="60" eb="62">
      <t>ネンド</t>
    </rPh>
    <rPh sb="63" eb="66">
      <t>シンビョウイン</t>
    </rPh>
    <rPh sb="66" eb="68">
      <t>タテモノ</t>
    </rPh>
    <rPh sb="68" eb="70">
      <t>ホンタイ</t>
    </rPh>
    <rPh sb="71" eb="73">
      <t>シュンコウ</t>
    </rPh>
    <rPh sb="74" eb="75">
      <t>ア</t>
    </rPh>
    <rPh sb="78" eb="80">
      <t>イリョウ</t>
    </rPh>
    <rPh sb="80" eb="82">
      <t>キキ</t>
    </rPh>
    <rPh sb="82" eb="84">
      <t>セイビ</t>
    </rPh>
    <rPh sb="85" eb="86">
      <t>オコナ</t>
    </rPh>
    <rPh sb="89" eb="91">
      <t>レイワ</t>
    </rPh>
    <rPh sb="92" eb="93">
      <t>ネン</t>
    </rPh>
    <rPh sb="94" eb="95">
      <t>ガツ</t>
    </rPh>
    <rPh sb="96" eb="99">
      <t>シンビョウイン</t>
    </rPh>
    <rPh sb="99" eb="101">
      <t>カイイン</t>
    </rPh>
    <rPh sb="104" eb="105">
      <t>ゴ</t>
    </rPh>
    <rPh sb="105" eb="106">
      <t>キュウ</t>
    </rPh>
    <rPh sb="106" eb="108">
      <t>シセツ</t>
    </rPh>
    <rPh sb="108" eb="110">
      <t>カイタイ</t>
    </rPh>
    <rPh sb="111" eb="114">
      <t>チュウシャジョウ</t>
    </rPh>
    <rPh sb="114" eb="116">
      <t>ガイコウ</t>
    </rPh>
    <rPh sb="116" eb="118">
      <t>セイビ</t>
    </rPh>
    <rPh sb="119" eb="120">
      <t>オコナ</t>
    </rPh>
    <rPh sb="122" eb="124">
      <t>レイワ</t>
    </rPh>
    <rPh sb="125" eb="127">
      <t>ネンド</t>
    </rPh>
    <rPh sb="131" eb="132">
      <t>ネン</t>
    </rPh>
    <rPh sb="133" eb="135">
      <t>セイビ</t>
    </rPh>
    <rPh sb="135" eb="137">
      <t>ヨテイ</t>
    </rPh>
    <rPh sb="142" eb="144">
      <t>コウエン</t>
    </rPh>
    <rPh sb="144" eb="146">
      <t>セイビ</t>
    </rPh>
    <rPh sb="147" eb="149">
      <t>チャクシュ</t>
    </rPh>
    <rPh sb="156" eb="158">
      <t>シサン</t>
    </rPh>
    <rPh sb="159" eb="162">
      <t>ロウキュウカ</t>
    </rPh>
    <rPh sb="162" eb="164">
      <t>ドアイ</t>
    </rPh>
    <rPh sb="165" eb="166">
      <t>シメ</t>
    </rPh>
    <rPh sb="167" eb="169">
      <t>ユウケイ</t>
    </rPh>
    <rPh sb="169" eb="171">
      <t>コテイ</t>
    </rPh>
    <rPh sb="171" eb="173">
      <t>シサン</t>
    </rPh>
    <rPh sb="173" eb="178">
      <t>ゲンカショウキャクリツ</t>
    </rPh>
    <rPh sb="179" eb="180">
      <t>オオ</t>
    </rPh>
    <rPh sb="182" eb="184">
      <t>ゲンショウ</t>
    </rPh>
    <phoneticPr fontId="5"/>
  </si>
  <si>
    <t>大田二次医療圏の中核病院として、圏域の急性期機能を維持しながら、大田医療圏域外の病院や市立病院での急性期治療を終えた住民が、大田医療圏域内で回復期医療が受けられるよう回復期リハビリテーション病棟や地域包括ケア病棟において回復期医療を提供。また、訪問看護事業や、訪問リハビリ事業等の在宅医療の役割も担っている。
また、国民健康保険法に基づき設置されている診療所への医師派遣を令和2年度から開始、地域医療への支援を行っている。</t>
    <rPh sb="158" eb="160">
      <t>コクミン</t>
    </rPh>
    <rPh sb="160" eb="162">
      <t>ケンコウ</t>
    </rPh>
    <rPh sb="166" eb="167">
      <t>モト</t>
    </rPh>
    <rPh sb="169" eb="171">
      <t>セッチ</t>
    </rPh>
    <rPh sb="176" eb="179">
      <t>シンリョウショ</t>
    </rPh>
    <rPh sb="181" eb="185">
      <t>イシハケン</t>
    </rPh>
    <rPh sb="186" eb="188">
      <t>レイワ</t>
    </rPh>
    <rPh sb="189" eb="191">
      <t>ネンド</t>
    </rPh>
    <rPh sb="193" eb="195">
      <t>カイシ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</si>
</sst>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57.5</c:v>
                </c:pt>
                <c:pt idx="1">
                  <c:v>56.9</c:v>
                </c:pt>
                <c:pt idx="2">
                  <c:v>56.8</c:v>
                </c:pt>
                <c:pt idx="3">
                  <c:v>52.6</c:v>
                </c:pt>
                <c:pt idx="4">
                  <c:v>74.8</c:v>
                </c:pt>
              </c:numCache>
            </c:numRef>
          </c:val>
          <c:extLst>
            <c:ext xmlns:c16="http://schemas.microsoft.com/office/drawing/2014/chart" uri="{C3380CC4-5D6E-409C-BE32-E72D297353CC}">
              <c16:uniqueId val="{00000000-F8D9-4D1C-907F-FC5B403AB0E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64.5</c:v>
                </c:pt>
              </c:numCache>
            </c:numRef>
          </c:val>
          <c:smooth val="0"/>
          <c:extLst>
            <c:ext xmlns:c16="http://schemas.microsoft.com/office/drawing/2014/chart" uri="{C3380CC4-5D6E-409C-BE32-E72D297353CC}">
              <c16:uniqueId val="{00000001-F8D9-4D1C-907F-FC5B403AB0E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8936</c:v>
                </c:pt>
                <c:pt idx="1">
                  <c:v>8695</c:v>
                </c:pt>
                <c:pt idx="2">
                  <c:v>8776</c:v>
                </c:pt>
                <c:pt idx="3">
                  <c:v>9214</c:v>
                </c:pt>
                <c:pt idx="4">
                  <c:v>8971</c:v>
                </c:pt>
              </c:numCache>
            </c:numRef>
          </c:val>
          <c:extLst>
            <c:ext xmlns:c16="http://schemas.microsoft.com/office/drawing/2014/chart" uri="{C3380CC4-5D6E-409C-BE32-E72D297353CC}">
              <c16:uniqueId val="{00000000-0B5E-4E58-8F47-4154D96A79F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13767</c:v>
                </c:pt>
              </c:numCache>
            </c:numRef>
          </c:val>
          <c:smooth val="0"/>
          <c:extLst>
            <c:ext xmlns:c16="http://schemas.microsoft.com/office/drawing/2014/chart" uri="{C3380CC4-5D6E-409C-BE32-E72D297353CC}">
              <c16:uniqueId val="{00000001-0B5E-4E58-8F47-4154D96A79F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35583</c:v>
                </c:pt>
                <c:pt idx="1">
                  <c:v>36828</c:v>
                </c:pt>
                <c:pt idx="2">
                  <c:v>36905</c:v>
                </c:pt>
                <c:pt idx="3">
                  <c:v>37529</c:v>
                </c:pt>
                <c:pt idx="4">
                  <c:v>41442</c:v>
                </c:pt>
              </c:numCache>
            </c:numRef>
          </c:val>
          <c:extLst>
            <c:ext xmlns:c16="http://schemas.microsoft.com/office/drawing/2014/chart" uri="{C3380CC4-5D6E-409C-BE32-E72D297353CC}">
              <c16:uniqueId val="{00000000-2783-4CD4-93E8-B1F3CED0DD7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51594</c:v>
                </c:pt>
              </c:numCache>
            </c:numRef>
          </c:val>
          <c:smooth val="0"/>
          <c:extLst>
            <c:ext xmlns:c16="http://schemas.microsoft.com/office/drawing/2014/chart" uri="{C3380CC4-5D6E-409C-BE32-E72D297353CC}">
              <c16:uniqueId val="{00000001-2783-4CD4-93E8-B1F3CED0DD7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71.099999999999994</c:v>
                </c:pt>
                <c:pt idx="1">
                  <c:v>74.099999999999994</c:v>
                </c:pt>
                <c:pt idx="2">
                  <c:v>77.8</c:v>
                </c:pt>
                <c:pt idx="3">
                  <c:v>85.2</c:v>
                </c:pt>
                <c:pt idx="4">
                  <c:v>95.3</c:v>
                </c:pt>
              </c:numCache>
            </c:numRef>
          </c:val>
          <c:extLst>
            <c:ext xmlns:c16="http://schemas.microsoft.com/office/drawing/2014/chart" uri="{C3380CC4-5D6E-409C-BE32-E72D297353CC}">
              <c16:uniqueId val="{00000000-C3EC-4632-B0EC-4BBB719A95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91.6</c:v>
                </c:pt>
              </c:numCache>
            </c:numRef>
          </c:val>
          <c:smooth val="0"/>
          <c:extLst>
            <c:ext xmlns:c16="http://schemas.microsoft.com/office/drawing/2014/chart" uri="{C3380CC4-5D6E-409C-BE32-E72D297353CC}">
              <c16:uniqueId val="{00000001-C3EC-4632-B0EC-4BBB719A95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90.1</c:v>
                </c:pt>
                <c:pt idx="1">
                  <c:v>90</c:v>
                </c:pt>
                <c:pt idx="2">
                  <c:v>89.3</c:v>
                </c:pt>
                <c:pt idx="3">
                  <c:v>89.3</c:v>
                </c:pt>
                <c:pt idx="4">
                  <c:v>86.4</c:v>
                </c:pt>
              </c:numCache>
            </c:numRef>
          </c:val>
          <c:extLst>
            <c:ext xmlns:c16="http://schemas.microsoft.com/office/drawing/2014/chart" uri="{C3380CC4-5D6E-409C-BE32-E72D297353CC}">
              <c16:uniqueId val="{00000000-A5EC-46FD-9E1D-C7920F89D6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80.7</c:v>
                </c:pt>
              </c:numCache>
            </c:numRef>
          </c:val>
          <c:smooth val="0"/>
          <c:extLst>
            <c:ext xmlns:c16="http://schemas.microsoft.com/office/drawing/2014/chart" uri="{C3380CC4-5D6E-409C-BE32-E72D297353CC}">
              <c16:uniqueId val="{00000001-A5EC-46FD-9E1D-C7920F89D6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96.6</c:v>
                </c:pt>
                <c:pt idx="1">
                  <c:v>96.1</c:v>
                </c:pt>
                <c:pt idx="2">
                  <c:v>95.5</c:v>
                </c:pt>
                <c:pt idx="3">
                  <c:v>94.6</c:v>
                </c:pt>
                <c:pt idx="4">
                  <c:v>95.2</c:v>
                </c:pt>
              </c:numCache>
            </c:numRef>
          </c:val>
          <c:extLst>
            <c:ext xmlns:c16="http://schemas.microsoft.com/office/drawing/2014/chart" uri="{C3380CC4-5D6E-409C-BE32-E72D297353CC}">
              <c16:uniqueId val="{00000000-45B9-49CE-AD60-7B2B3836B8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101.8</c:v>
                </c:pt>
              </c:numCache>
            </c:numRef>
          </c:val>
          <c:smooth val="0"/>
          <c:extLst>
            <c:ext xmlns:c16="http://schemas.microsoft.com/office/drawing/2014/chart" uri="{C3380CC4-5D6E-409C-BE32-E72D297353CC}">
              <c16:uniqueId val="{00000001-45B9-49CE-AD60-7B2B3836B8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76.2</c:v>
                </c:pt>
                <c:pt idx="1">
                  <c:v>76.7</c:v>
                </c:pt>
                <c:pt idx="2">
                  <c:v>78.7</c:v>
                </c:pt>
                <c:pt idx="3">
                  <c:v>73.099999999999994</c:v>
                </c:pt>
                <c:pt idx="4">
                  <c:v>15.1</c:v>
                </c:pt>
              </c:numCache>
            </c:numRef>
          </c:val>
          <c:extLst>
            <c:ext xmlns:c16="http://schemas.microsoft.com/office/drawing/2014/chart" uri="{C3380CC4-5D6E-409C-BE32-E72D297353CC}">
              <c16:uniqueId val="{00000000-AFD9-4391-85FC-767268B1523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51.4</c:v>
                </c:pt>
              </c:numCache>
            </c:numRef>
          </c:val>
          <c:smooth val="0"/>
          <c:extLst>
            <c:ext xmlns:c16="http://schemas.microsoft.com/office/drawing/2014/chart" uri="{C3380CC4-5D6E-409C-BE32-E72D297353CC}">
              <c16:uniqueId val="{00000001-AFD9-4391-85FC-767268B1523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76.599999999999994</c:v>
                </c:pt>
                <c:pt idx="1">
                  <c:v>76.3</c:v>
                </c:pt>
                <c:pt idx="2">
                  <c:v>80</c:v>
                </c:pt>
                <c:pt idx="3">
                  <c:v>69.3</c:v>
                </c:pt>
                <c:pt idx="4">
                  <c:v>54.3</c:v>
                </c:pt>
              </c:numCache>
            </c:numRef>
          </c:val>
          <c:extLst>
            <c:ext xmlns:c16="http://schemas.microsoft.com/office/drawing/2014/chart" uri="{C3380CC4-5D6E-409C-BE32-E72D297353CC}">
              <c16:uniqueId val="{00000000-5711-48E4-8C5A-2A02DD38B2E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71.900000000000006</c:v>
                </c:pt>
              </c:numCache>
            </c:numRef>
          </c:val>
          <c:smooth val="0"/>
          <c:extLst>
            <c:ext xmlns:c16="http://schemas.microsoft.com/office/drawing/2014/chart" uri="{C3380CC4-5D6E-409C-BE32-E72D297353CC}">
              <c16:uniqueId val="{00000001-5711-48E4-8C5A-2A02DD38B2E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24794289</c:v>
                </c:pt>
                <c:pt idx="1">
                  <c:v>24991445</c:v>
                </c:pt>
                <c:pt idx="2">
                  <c:v>25072941</c:v>
                </c:pt>
                <c:pt idx="3">
                  <c:v>27563732</c:v>
                </c:pt>
                <c:pt idx="4">
                  <c:v>57783410</c:v>
                </c:pt>
              </c:numCache>
            </c:numRef>
          </c:val>
          <c:extLst>
            <c:ext xmlns:c16="http://schemas.microsoft.com/office/drawing/2014/chart" uri="{C3380CC4-5D6E-409C-BE32-E72D297353CC}">
              <c16:uniqueId val="{00000000-6C2D-4419-9578-A3B2C6C3DEC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45896030</c:v>
                </c:pt>
              </c:numCache>
            </c:numRef>
          </c:val>
          <c:smooth val="0"/>
          <c:extLst>
            <c:ext xmlns:c16="http://schemas.microsoft.com/office/drawing/2014/chart" uri="{C3380CC4-5D6E-409C-BE32-E72D297353CC}">
              <c16:uniqueId val="{00000001-6C2D-4419-9578-A3B2C6C3DEC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17.100000000000001</c:v>
                </c:pt>
                <c:pt idx="1">
                  <c:v>16.8</c:v>
                </c:pt>
                <c:pt idx="2">
                  <c:v>16.899999999999999</c:v>
                </c:pt>
                <c:pt idx="3">
                  <c:v>16.600000000000001</c:v>
                </c:pt>
                <c:pt idx="4">
                  <c:v>16.8</c:v>
                </c:pt>
              </c:numCache>
            </c:numRef>
          </c:val>
          <c:extLst>
            <c:ext xmlns:c16="http://schemas.microsoft.com/office/drawing/2014/chart" uri="{C3380CC4-5D6E-409C-BE32-E72D297353CC}">
              <c16:uniqueId val="{00000000-FF77-4A80-9D9B-8649DBA5942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20.2</c:v>
                </c:pt>
              </c:numCache>
            </c:numRef>
          </c:val>
          <c:smooth val="0"/>
          <c:extLst>
            <c:ext xmlns:c16="http://schemas.microsoft.com/office/drawing/2014/chart" uri="{C3380CC4-5D6E-409C-BE32-E72D297353CC}">
              <c16:uniqueId val="{00000001-FF77-4A80-9D9B-8649DBA5942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c:v>
                </c:pt>
                <c:pt idx="1">
                  <c:v>55</c:v>
                </c:pt>
                <c:pt idx="2">
                  <c:v>54.2</c:v>
                </c:pt>
                <c:pt idx="3">
                  <c:v>54.8</c:v>
                </c:pt>
                <c:pt idx="4">
                  <c:v>64.5</c:v>
                </c:pt>
              </c:numCache>
            </c:numRef>
          </c:val>
          <c:extLst>
            <c:ext xmlns:c16="http://schemas.microsoft.com/office/drawing/2014/chart" uri="{C3380CC4-5D6E-409C-BE32-E72D297353CC}">
              <c16:uniqueId val="{00000000-070C-446F-BC42-02BFED9253E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63.4</c:v>
                </c:pt>
              </c:numCache>
            </c:numRef>
          </c:val>
          <c:smooth val="0"/>
          <c:extLst>
            <c:ext xmlns:c16="http://schemas.microsoft.com/office/drawing/2014/chart" uri="{C3380CC4-5D6E-409C-BE32-E72D297353CC}">
              <c16:uniqueId val="{00000001-070C-446F-BC42-02BFED9253E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V22" zoomScaleNormal="100" zoomScaleSheetLayoutView="70" workbookViewId="0">
      <selection activeCell="NY22" sqref="NY2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0" t="str">
        <f>データ!H6</f>
        <v>島根県大田市　市立病院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200床以上～300床未満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自治体職員</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データ!Z6</f>
        <v>180</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f>データ!AA6</f>
        <v>45</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データ!AB6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51" t="s">
        <v>10</v>
      </c>
      <c r="NK8" s="15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20</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対象</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透 未 訓</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臨 感 へ 災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データ!AC6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f>データ!AD6</f>
        <v>4</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データ!AE6</f>
        <v>229</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41" t="s">
        <v>22</v>
      </c>
      <c r="NK10" s="142"/>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22">
        <f>データ!U6</f>
        <v>33800</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19219</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第１種該当</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FZ12" s="133" t="str">
        <f>データ!Y6</f>
        <v>７：１</v>
      </c>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5"/>
      <c r="ID12" s="122">
        <f>データ!AF6</f>
        <v>177</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f>データ!AG6</f>
        <v>32</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データ!AH6</f>
        <v>209</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32</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33</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34</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36</v>
      </c>
      <c r="NK16" s="128"/>
      <c r="NL16" s="128"/>
      <c r="NM16" s="128"/>
      <c r="NN16" s="129"/>
      <c r="NO16" s="127" t="s">
        <v>37</v>
      </c>
      <c r="NP16" s="128"/>
      <c r="NQ16" s="128"/>
      <c r="NR16" s="128"/>
      <c r="NS16" s="129"/>
      <c r="NT16" s="127" t="s">
        <v>38</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8" t="s">
        <v>39</v>
      </c>
      <c r="NK18" s="119"/>
      <c r="NL18" s="119"/>
      <c r="NM18" s="114" t="s">
        <v>40</v>
      </c>
      <c r="NN18" s="115"/>
      <c r="NO18" s="118" t="s">
        <v>39</v>
      </c>
      <c r="NP18" s="119"/>
      <c r="NQ18" s="119"/>
      <c r="NR18" s="114" t="s">
        <v>40</v>
      </c>
      <c r="NS18" s="115"/>
      <c r="NT18" s="118" t="s">
        <v>39</v>
      </c>
      <c r="NU18" s="119"/>
      <c r="NV18" s="119"/>
      <c r="NW18" s="114" t="s">
        <v>40</v>
      </c>
      <c r="NX18" s="11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0"/>
      <c r="NK19" s="121"/>
      <c r="NL19" s="121"/>
      <c r="NM19" s="116"/>
      <c r="NN19" s="117"/>
      <c r="NO19" s="120"/>
      <c r="NP19" s="121"/>
      <c r="NQ19" s="121"/>
      <c r="NR19" s="116"/>
      <c r="NS19" s="117"/>
      <c r="NT19" s="120"/>
      <c r="NU19" s="121"/>
      <c r="NV19" s="121"/>
      <c r="NW19" s="116"/>
      <c r="NX19" s="11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188</v>
      </c>
      <c r="NK22" s="112"/>
      <c r="NL22" s="112"/>
      <c r="NM22" s="112"/>
      <c r="NN22" s="112"/>
      <c r="NO22" s="112"/>
      <c r="NP22" s="112"/>
      <c r="NQ22" s="112"/>
      <c r="NR22" s="112"/>
      <c r="NS22" s="112"/>
      <c r="NT22" s="112"/>
      <c r="NU22" s="112"/>
      <c r="NV22" s="112"/>
      <c r="NW22" s="112"/>
      <c r="NX22" s="113"/>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55</v>
      </c>
    </row>
    <row r="32" spans="1:393" ht="13.5" customHeight="1">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56</v>
      </c>
    </row>
    <row r="33" spans="1:393" ht="13.5" customHeight="1">
      <c r="A33" s="2"/>
      <c r="B33" s="25"/>
      <c r="D33" s="5"/>
      <c r="E33" s="5"/>
      <c r="F33" s="5"/>
      <c r="G33" s="96" t="s">
        <v>57</v>
      </c>
      <c r="H33" s="96"/>
      <c r="I33" s="96"/>
      <c r="J33" s="96"/>
      <c r="K33" s="96"/>
      <c r="L33" s="96"/>
      <c r="M33" s="96"/>
      <c r="N33" s="96"/>
      <c r="O33" s="96"/>
      <c r="P33" s="85">
        <f>データ!AI7</f>
        <v>96.6</v>
      </c>
      <c r="Q33" s="86"/>
      <c r="R33" s="86"/>
      <c r="S33" s="86"/>
      <c r="T33" s="86"/>
      <c r="U33" s="86"/>
      <c r="V33" s="86"/>
      <c r="W33" s="86"/>
      <c r="X33" s="86"/>
      <c r="Y33" s="86"/>
      <c r="Z33" s="86"/>
      <c r="AA33" s="86"/>
      <c r="AB33" s="86"/>
      <c r="AC33" s="86"/>
      <c r="AD33" s="87"/>
      <c r="AE33" s="85">
        <f>データ!AJ7</f>
        <v>96.1</v>
      </c>
      <c r="AF33" s="86"/>
      <c r="AG33" s="86"/>
      <c r="AH33" s="86"/>
      <c r="AI33" s="86"/>
      <c r="AJ33" s="86"/>
      <c r="AK33" s="86"/>
      <c r="AL33" s="86"/>
      <c r="AM33" s="86"/>
      <c r="AN33" s="86"/>
      <c r="AO33" s="86"/>
      <c r="AP33" s="86"/>
      <c r="AQ33" s="86"/>
      <c r="AR33" s="86"/>
      <c r="AS33" s="87"/>
      <c r="AT33" s="85">
        <f>データ!AK7</f>
        <v>95.5</v>
      </c>
      <c r="AU33" s="86"/>
      <c r="AV33" s="86"/>
      <c r="AW33" s="86"/>
      <c r="AX33" s="86"/>
      <c r="AY33" s="86"/>
      <c r="AZ33" s="86"/>
      <c r="BA33" s="86"/>
      <c r="BB33" s="86"/>
      <c r="BC33" s="86"/>
      <c r="BD33" s="86"/>
      <c r="BE33" s="86"/>
      <c r="BF33" s="86"/>
      <c r="BG33" s="86"/>
      <c r="BH33" s="87"/>
      <c r="BI33" s="85">
        <f>データ!AL7</f>
        <v>94.6</v>
      </c>
      <c r="BJ33" s="86"/>
      <c r="BK33" s="86"/>
      <c r="BL33" s="86"/>
      <c r="BM33" s="86"/>
      <c r="BN33" s="86"/>
      <c r="BO33" s="86"/>
      <c r="BP33" s="86"/>
      <c r="BQ33" s="86"/>
      <c r="BR33" s="86"/>
      <c r="BS33" s="86"/>
      <c r="BT33" s="86"/>
      <c r="BU33" s="86"/>
      <c r="BV33" s="86"/>
      <c r="BW33" s="87"/>
      <c r="BX33" s="85">
        <f>データ!AM7</f>
        <v>95.2</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90.1</v>
      </c>
      <c r="DE33" s="86"/>
      <c r="DF33" s="86"/>
      <c r="DG33" s="86"/>
      <c r="DH33" s="86"/>
      <c r="DI33" s="86"/>
      <c r="DJ33" s="86"/>
      <c r="DK33" s="86"/>
      <c r="DL33" s="86"/>
      <c r="DM33" s="86"/>
      <c r="DN33" s="86"/>
      <c r="DO33" s="86"/>
      <c r="DP33" s="86"/>
      <c r="DQ33" s="86"/>
      <c r="DR33" s="87"/>
      <c r="DS33" s="85">
        <f>データ!AU7</f>
        <v>90</v>
      </c>
      <c r="DT33" s="86"/>
      <c r="DU33" s="86"/>
      <c r="DV33" s="86"/>
      <c r="DW33" s="86"/>
      <c r="DX33" s="86"/>
      <c r="DY33" s="86"/>
      <c r="DZ33" s="86"/>
      <c r="EA33" s="86"/>
      <c r="EB33" s="86"/>
      <c r="EC33" s="86"/>
      <c r="ED33" s="86"/>
      <c r="EE33" s="86"/>
      <c r="EF33" s="86"/>
      <c r="EG33" s="87"/>
      <c r="EH33" s="85">
        <f>データ!AV7</f>
        <v>89.3</v>
      </c>
      <c r="EI33" s="86"/>
      <c r="EJ33" s="86"/>
      <c r="EK33" s="86"/>
      <c r="EL33" s="86"/>
      <c r="EM33" s="86"/>
      <c r="EN33" s="86"/>
      <c r="EO33" s="86"/>
      <c r="EP33" s="86"/>
      <c r="EQ33" s="86"/>
      <c r="ER33" s="86"/>
      <c r="ES33" s="86"/>
      <c r="ET33" s="86"/>
      <c r="EU33" s="86"/>
      <c r="EV33" s="87"/>
      <c r="EW33" s="85">
        <f>データ!AW7</f>
        <v>89.3</v>
      </c>
      <c r="EX33" s="86"/>
      <c r="EY33" s="86"/>
      <c r="EZ33" s="86"/>
      <c r="FA33" s="86"/>
      <c r="FB33" s="86"/>
      <c r="FC33" s="86"/>
      <c r="FD33" s="86"/>
      <c r="FE33" s="86"/>
      <c r="FF33" s="86"/>
      <c r="FG33" s="86"/>
      <c r="FH33" s="86"/>
      <c r="FI33" s="86"/>
      <c r="FJ33" s="86"/>
      <c r="FK33" s="87"/>
      <c r="FL33" s="85">
        <f>データ!AX7</f>
        <v>86.4</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71.099999999999994</v>
      </c>
      <c r="GS33" s="86"/>
      <c r="GT33" s="86"/>
      <c r="GU33" s="86"/>
      <c r="GV33" s="86"/>
      <c r="GW33" s="86"/>
      <c r="GX33" s="86"/>
      <c r="GY33" s="86"/>
      <c r="GZ33" s="86"/>
      <c r="HA33" s="86"/>
      <c r="HB33" s="86"/>
      <c r="HC33" s="86"/>
      <c r="HD33" s="86"/>
      <c r="HE33" s="86"/>
      <c r="HF33" s="87"/>
      <c r="HG33" s="85">
        <f>データ!BF7</f>
        <v>74.099999999999994</v>
      </c>
      <c r="HH33" s="86"/>
      <c r="HI33" s="86"/>
      <c r="HJ33" s="86"/>
      <c r="HK33" s="86"/>
      <c r="HL33" s="86"/>
      <c r="HM33" s="86"/>
      <c r="HN33" s="86"/>
      <c r="HO33" s="86"/>
      <c r="HP33" s="86"/>
      <c r="HQ33" s="86"/>
      <c r="HR33" s="86"/>
      <c r="HS33" s="86"/>
      <c r="HT33" s="86"/>
      <c r="HU33" s="87"/>
      <c r="HV33" s="85">
        <f>データ!BG7</f>
        <v>77.8</v>
      </c>
      <c r="HW33" s="86"/>
      <c r="HX33" s="86"/>
      <c r="HY33" s="86"/>
      <c r="HZ33" s="86"/>
      <c r="IA33" s="86"/>
      <c r="IB33" s="86"/>
      <c r="IC33" s="86"/>
      <c r="ID33" s="86"/>
      <c r="IE33" s="86"/>
      <c r="IF33" s="86"/>
      <c r="IG33" s="86"/>
      <c r="IH33" s="86"/>
      <c r="II33" s="86"/>
      <c r="IJ33" s="87"/>
      <c r="IK33" s="85">
        <f>データ!BH7</f>
        <v>85.2</v>
      </c>
      <c r="IL33" s="86"/>
      <c r="IM33" s="86"/>
      <c r="IN33" s="86"/>
      <c r="IO33" s="86"/>
      <c r="IP33" s="86"/>
      <c r="IQ33" s="86"/>
      <c r="IR33" s="86"/>
      <c r="IS33" s="86"/>
      <c r="IT33" s="86"/>
      <c r="IU33" s="86"/>
      <c r="IV33" s="86"/>
      <c r="IW33" s="86"/>
      <c r="IX33" s="86"/>
      <c r="IY33" s="87"/>
      <c r="IZ33" s="85">
        <f>データ!BI7</f>
        <v>95.3</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57.5</v>
      </c>
      <c r="KG33" s="86"/>
      <c r="KH33" s="86"/>
      <c r="KI33" s="86"/>
      <c r="KJ33" s="86"/>
      <c r="KK33" s="86"/>
      <c r="KL33" s="86"/>
      <c r="KM33" s="86"/>
      <c r="KN33" s="86"/>
      <c r="KO33" s="86"/>
      <c r="KP33" s="86"/>
      <c r="KQ33" s="86"/>
      <c r="KR33" s="86"/>
      <c r="KS33" s="86"/>
      <c r="KT33" s="87"/>
      <c r="KU33" s="85">
        <f>データ!BQ7</f>
        <v>56.9</v>
      </c>
      <c r="KV33" s="86"/>
      <c r="KW33" s="86"/>
      <c r="KX33" s="86"/>
      <c r="KY33" s="86"/>
      <c r="KZ33" s="86"/>
      <c r="LA33" s="86"/>
      <c r="LB33" s="86"/>
      <c r="LC33" s="86"/>
      <c r="LD33" s="86"/>
      <c r="LE33" s="86"/>
      <c r="LF33" s="86"/>
      <c r="LG33" s="86"/>
      <c r="LH33" s="86"/>
      <c r="LI33" s="87"/>
      <c r="LJ33" s="85">
        <f>データ!BR7</f>
        <v>56.8</v>
      </c>
      <c r="LK33" s="86"/>
      <c r="LL33" s="86"/>
      <c r="LM33" s="86"/>
      <c r="LN33" s="86"/>
      <c r="LO33" s="86"/>
      <c r="LP33" s="86"/>
      <c r="LQ33" s="86"/>
      <c r="LR33" s="86"/>
      <c r="LS33" s="86"/>
      <c r="LT33" s="86"/>
      <c r="LU33" s="86"/>
      <c r="LV33" s="86"/>
      <c r="LW33" s="86"/>
      <c r="LX33" s="87"/>
      <c r="LY33" s="85">
        <f>データ!BS7</f>
        <v>52.6</v>
      </c>
      <c r="LZ33" s="86"/>
      <c r="MA33" s="86"/>
      <c r="MB33" s="86"/>
      <c r="MC33" s="86"/>
      <c r="MD33" s="86"/>
      <c r="ME33" s="86"/>
      <c r="MF33" s="86"/>
      <c r="MG33" s="86"/>
      <c r="MH33" s="86"/>
      <c r="MI33" s="86"/>
      <c r="MJ33" s="86"/>
      <c r="MK33" s="86"/>
      <c r="ML33" s="86"/>
      <c r="MM33" s="87"/>
      <c r="MN33" s="85">
        <f>データ!BT7</f>
        <v>74.8</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58</v>
      </c>
    </row>
    <row r="34" spans="1:393" ht="13.5" customHeight="1">
      <c r="A34" s="2"/>
      <c r="B34" s="25"/>
      <c r="D34" s="5"/>
      <c r="E34" s="5"/>
      <c r="F34" s="5"/>
      <c r="G34" s="96" t="s">
        <v>59</v>
      </c>
      <c r="H34" s="96"/>
      <c r="I34" s="96"/>
      <c r="J34" s="96"/>
      <c r="K34" s="96"/>
      <c r="L34" s="96"/>
      <c r="M34" s="96"/>
      <c r="N34" s="96"/>
      <c r="O34" s="96"/>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5" t="s">
        <v>186</v>
      </c>
      <c r="NK39" s="106"/>
      <c r="NL39" s="106"/>
      <c r="NM39" s="106"/>
      <c r="NN39" s="106"/>
      <c r="NO39" s="106"/>
      <c r="NP39" s="106"/>
      <c r="NQ39" s="106"/>
      <c r="NR39" s="106"/>
      <c r="NS39" s="106"/>
      <c r="NT39" s="106"/>
      <c r="NU39" s="106"/>
      <c r="NV39" s="106"/>
      <c r="NW39" s="106"/>
      <c r="NX39" s="107"/>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5"/>
      <c r="NK40" s="106"/>
      <c r="NL40" s="106"/>
      <c r="NM40" s="106"/>
      <c r="NN40" s="106"/>
      <c r="NO40" s="106"/>
      <c r="NP40" s="106"/>
      <c r="NQ40" s="106"/>
      <c r="NR40" s="106"/>
      <c r="NS40" s="106"/>
      <c r="NT40" s="106"/>
      <c r="NU40" s="106"/>
      <c r="NV40" s="106"/>
      <c r="NW40" s="106"/>
      <c r="NX40" s="107"/>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5"/>
      <c r="NK41" s="106"/>
      <c r="NL41" s="106"/>
      <c r="NM41" s="106"/>
      <c r="NN41" s="106"/>
      <c r="NO41" s="106"/>
      <c r="NP41" s="106"/>
      <c r="NQ41" s="106"/>
      <c r="NR41" s="106"/>
      <c r="NS41" s="106"/>
      <c r="NT41" s="106"/>
      <c r="NU41" s="106"/>
      <c r="NV41" s="106"/>
      <c r="NW41" s="106"/>
      <c r="NX41" s="107"/>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5"/>
      <c r="NK42" s="106"/>
      <c r="NL42" s="106"/>
      <c r="NM42" s="106"/>
      <c r="NN42" s="106"/>
      <c r="NO42" s="106"/>
      <c r="NP42" s="106"/>
      <c r="NQ42" s="106"/>
      <c r="NR42" s="106"/>
      <c r="NS42" s="106"/>
      <c r="NT42" s="106"/>
      <c r="NU42" s="106"/>
      <c r="NV42" s="106"/>
      <c r="NW42" s="106"/>
      <c r="NX42" s="107"/>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5"/>
      <c r="NK43" s="106"/>
      <c r="NL43" s="106"/>
      <c r="NM43" s="106"/>
      <c r="NN43" s="106"/>
      <c r="NO43" s="106"/>
      <c r="NP43" s="106"/>
      <c r="NQ43" s="106"/>
      <c r="NR43" s="106"/>
      <c r="NS43" s="106"/>
      <c r="NT43" s="106"/>
      <c r="NU43" s="106"/>
      <c r="NV43" s="106"/>
      <c r="NW43" s="106"/>
      <c r="NX43" s="107"/>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5"/>
      <c r="NK44" s="106"/>
      <c r="NL44" s="106"/>
      <c r="NM44" s="106"/>
      <c r="NN44" s="106"/>
      <c r="NO44" s="106"/>
      <c r="NP44" s="106"/>
      <c r="NQ44" s="106"/>
      <c r="NR44" s="106"/>
      <c r="NS44" s="106"/>
      <c r="NT44" s="106"/>
      <c r="NU44" s="106"/>
      <c r="NV44" s="106"/>
      <c r="NW44" s="106"/>
      <c r="NX44" s="107"/>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5"/>
      <c r="NK45" s="106"/>
      <c r="NL45" s="106"/>
      <c r="NM45" s="106"/>
      <c r="NN45" s="106"/>
      <c r="NO45" s="106"/>
      <c r="NP45" s="106"/>
      <c r="NQ45" s="106"/>
      <c r="NR45" s="106"/>
      <c r="NS45" s="106"/>
      <c r="NT45" s="106"/>
      <c r="NU45" s="106"/>
      <c r="NV45" s="106"/>
      <c r="NW45" s="106"/>
      <c r="NX45" s="107"/>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5"/>
      <c r="NK46" s="106"/>
      <c r="NL46" s="106"/>
      <c r="NM46" s="106"/>
      <c r="NN46" s="106"/>
      <c r="NO46" s="106"/>
      <c r="NP46" s="106"/>
      <c r="NQ46" s="106"/>
      <c r="NR46" s="106"/>
      <c r="NS46" s="106"/>
      <c r="NT46" s="106"/>
      <c r="NU46" s="106"/>
      <c r="NV46" s="106"/>
      <c r="NW46" s="106"/>
      <c r="NX46" s="107"/>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5"/>
      <c r="NK47" s="106"/>
      <c r="NL47" s="106"/>
      <c r="NM47" s="106"/>
      <c r="NN47" s="106"/>
      <c r="NO47" s="106"/>
      <c r="NP47" s="106"/>
      <c r="NQ47" s="106"/>
      <c r="NR47" s="106"/>
      <c r="NS47" s="106"/>
      <c r="NT47" s="106"/>
      <c r="NU47" s="106"/>
      <c r="NV47" s="106"/>
      <c r="NW47" s="106"/>
      <c r="NX47" s="107"/>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5"/>
      <c r="NK48" s="106"/>
      <c r="NL48" s="106"/>
      <c r="NM48" s="106"/>
      <c r="NN48" s="106"/>
      <c r="NO48" s="106"/>
      <c r="NP48" s="106"/>
      <c r="NQ48" s="106"/>
      <c r="NR48" s="106"/>
      <c r="NS48" s="106"/>
      <c r="NT48" s="106"/>
      <c r="NU48" s="106"/>
      <c r="NV48" s="106"/>
      <c r="NW48" s="106"/>
      <c r="NX48" s="107"/>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5"/>
      <c r="NK49" s="106"/>
      <c r="NL49" s="106"/>
      <c r="NM49" s="106"/>
      <c r="NN49" s="106"/>
      <c r="NO49" s="106"/>
      <c r="NP49" s="106"/>
      <c r="NQ49" s="106"/>
      <c r="NR49" s="106"/>
      <c r="NS49" s="106"/>
      <c r="NT49" s="106"/>
      <c r="NU49" s="106"/>
      <c r="NV49" s="106"/>
      <c r="NW49" s="106"/>
      <c r="NX49" s="107"/>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5"/>
      <c r="NK50" s="106"/>
      <c r="NL50" s="106"/>
      <c r="NM50" s="106"/>
      <c r="NN50" s="106"/>
      <c r="NO50" s="106"/>
      <c r="NP50" s="106"/>
      <c r="NQ50" s="106"/>
      <c r="NR50" s="106"/>
      <c r="NS50" s="106"/>
      <c r="NT50" s="106"/>
      <c r="NU50" s="106"/>
      <c r="NV50" s="106"/>
      <c r="NW50" s="106"/>
      <c r="NX50" s="107"/>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8"/>
      <c r="NK51" s="109"/>
      <c r="NL51" s="109"/>
      <c r="NM51" s="109"/>
      <c r="NN51" s="109"/>
      <c r="NO51" s="109"/>
      <c r="NP51" s="109"/>
      <c r="NQ51" s="109"/>
      <c r="NR51" s="109"/>
      <c r="NS51" s="109"/>
      <c r="NT51" s="109"/>
      <c r="NU51" s="109"/>
      <c r="NV51" s="109"/>
      <c r="NW51" s="109"/>
      <c r="NX51" s="110"/>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187</v>
      </c>
      <c r="NK54" s="106"/>
      <c r="NL54" s="106"/>
      <c r="NM54" s="106"/>
      <c r="NN54" s="106"/>
      <c r="NO54" s="106"/>
      <c r="NP54" s="106"/>
      <c r="NQ54" s="106"/>
      <c r="NR54" s="106"/>
      <c r="NS54" s="106"/>
      <c r="NT54" s="106"/>
      <c r="NU54" s="106"/>
      <c r="NV54" s="106"/>
      <c r="NW54" s="106"/>
      <c r="NX54" s="107"/>
    </row>
    <row r="55" spans="1:393" ht="13.5" customHeight="1">
      <c r="A55" s="2"/>
      <c r="B55" s="25"/>
      <c r="C55" s="5"/>
      <c r="D55" s="5"/>
      <c r="E55" s="5"/>
      <c r="F55" s="5"/>
      <c r="G55" s="96" t="s">
        <v>57</v>
      </c>
      <c r="H55" s="96"/>
      <c r="I55" s="96"/>
      <c r="J55" s="96"/>
      <c r="K55" s="96"/>
      <c r="L55" s="96"/>
      <c r="M55" s="96"/>
      <c r="N55" s="96"/>
      <c r="O55" s="96"/>
      <c r="P55" s="97">
        <f>データ!CA7</f>
        <v>35583</v>
      </c>
      <c r="Q55" s="98"/>
      <c r="R55" s="98"/>
      <c r="S55" s="98"/>
      <c r="T55" s="98"/>
      <c r="U55" s="98"/>
      <c r="V55" s="98"/>
      <c r="W55" s="98"/>
      <c r="X55" s="98"/>
      <c r="Y55" s="98"/>
      <c r="Z55" s="98"/>
      <c r="AA55" s="98"/>
      <c r="AB55" s="98"/>
      <c r="AC55" s="98"/>
      <c r="AD55" s="99"/>
      <c r="AE55" s="97">
        <f>データ!CB7</f>
        <v>36828</v>
      </c>
      <c r="AF55" s="98"/>
      <c r="AG55" s="98"/>
      <c r="AH55" s="98"/>
      <c r="AI55" s="98"/>
      <c r="AJ55" s="98"/>
      <c r="AK55" s="98"/>
      <c r="AL55" s="98"/>
      <c r="AM55" s="98"/>
      <c r="AN55" s="98"/>
      <c r="AO55" s="98"/>
      <c r="AP55" s="98"/>
      <c r="AQ55" s="98"/>
      <c r="AR55" s="98"/>
      <c r="AS55" s="99"/>
      <c r="AT55" s="97">
        <f>データ!CC7</f>
        <v>36905</v>
      </c>
      <c r="AU55" s="98"/>
      <c r="AV55" s="98"/>
      <c r="AW55" s="98"/>
      <c r="AX55" s="98"/>
      <c r="AY55" s="98"/>
      <c r="AZ55" s="98"/>
      <c r="BA55" s="98"/>
      <c r="BB55" s="98"/>
      <c r="BC55" s="98"/>
      <c r="BD55" s="98"/>
      <c r="BE55" s="98"/>
      <c r="BF55" s="98"/>
      <c r="BG55" s="98"/>
      <c r="BH55" s="99"/>
      <c r="BI55" s="97">
        <f>データ!CD7</f>
        <v>37529</v>
      </c>
      <c r="BJ55" s="98"/>
      <c r="BK55" s="98"/>
      <c r="BL55" s="98"/>
      <c r="BM55" s="98"/>
      <c r="BN55" s="98"/>
      <c r="BO55" s="98"/>
      <c r="BP55" s="98"/>
      <c r="BQ55" s="98"/>
      <c r="BR55" s="98"/>
      <c r="BS55" s="98"/>
      <c r="BT55" s="98"/>
      <c r="BU55" s="98"/>
      <c r="BV55" s="98"/>
      <c r="BW55" s="99"/>
      <c r="BX55" s="97">
        <f>データ!CE7</f>
        <v>41442</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8936</v>
      </c>
      <c r="DE55" s="98"/>
      <c r="DF55" s="98"/>
      <c r="DG55" s="98"/>
      <c r="DH55" s="98"/>
      <c r="DI55" s="98"/>
      <c r="DJ55" s="98"/>
      <c r="DK55" s="98"/>
      <c r="DL55" s="98"/>
      <c r="DM55" s="98"/>
      <c r="DN55" s="98"/>
      <c r="DO55" s="98"/>
      <c r="DP55" s="98"/>
      <c r="DQ55" s="98"/>
      <c r="DR55" s="99"/>
      <c r="DS55" s="97">
        <f>データ!CM7</f>
        <v>8695</v>
      </c>
      <c r="DT55" s="98"/>
      <c r="DU55" s="98"/>
      <c r="DV55" s="98"/>
      <c r="DW55" s="98"/>
      <c r="DX55" s="98"/>
      <c r="DY55" s="98"/>
      <c r="DZ55" s="98"/>
      <c r="EA55" s="98"/>
      <c r="EB55" s="98"/>
      <c r="EC55" s="98"/>
      <c r="ED55" s="98"/>
      <c r="EE55" s="98"/>
      <c r="EF55" s="98"/>
      <c r="EG55" s="99"/>
      <c r="EH55" s="97">
        <f>データ!CN7</f>
        <v>8776</v>
      </c>
      <c r="EI55" s="98"/>
      <c r="EJ55" s="98"/>
      <c r="EK55" s="98"/>
      <c r="EL55" s="98"/>
      <c r="EM55" s="98"/>
      <c r="EN55" s="98"/>
      <c r="EO55" s="98"/>
      <c r="EP55" s="98"/>
      <c r="EQ55" s="98"/>
      <c r="ER55" s="98"/>
      <c r="ES55" s="98"/>
      <c r="ET55" s="98"/>
      <c r="EU55" s="98"/>
      <c r="EV55" s="99"/>
      <c r="EW55" s="97">
        <f>データ!CO7</f>
        <v>9214</v>
      </c>
      <c r="EX55" s="98"/>
      <c r="EY55" s="98"/>
      <c r="EZ55" s="98"/>
      <c r="FA55" s="98"/>
      <c r="FB55" s="98"/>
      <c r="FC55" s="98"/>
      <c r="FD55" s="98"/>
      <c r="FE55" s="98"/>
      <c r="FF55" s="98"/>
      <c r="FG55" s="98"/>
      <c r="FH55" s="98"/>
      <c r="FI55" s="98"/>
      <c r="FJ55" s="98"/>
      <c r="FK55" s="99"/>
      <c r="FL55" s="97">
        <f>データ!CP7</f>
        <v>8971</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55</v>
      </c>
      <c r="GS55" s="86"/>
      <c r="GT55" s="86"/>
      <c r="GU55" s="86"/>
      <c r="GV55" s="86"/>
      <c r="GW55" s="86"/>
      <c r="GX55" s="86"/>
      <c r="GY55" s="86"/>
      <c r="GZ55" s="86"/>
      <c r="HA55" s="86"/>
      <c r="HB55" s="86"/>
      <c r="HC55" s="86"/>
      <c r="HD55" s="86"/>
      <c r="HE55" s="86"/>
      <c r="HF55" s="87"/>
      <c r="HG55" s="85">
        <f>データ!CX7</f>
        <v>55</v>
      </c>
      <c r="HH55" s="86"/>
      <c r="HI55" s="86"/>
      <c r="HJ55" s="86"/>
      <c r="HK55" s="86"/>
      <c r="HL55" s="86"/>
      <c r="HM55" s="86"/>
      <c r="HN55" s="86"/>
      <c r="HO55" s="86"/>
      <c r="HP55" s="86"/>
      <c r="HQ55" s="86"/>
      <c r="HR55" s="86"/>
      <c r="HS55" s="86"/>
      <c r="HT55" s="86"/>
      <c r="HU55" s="87"/>
      <c r="HV55" s="85">
        <f>データ!CY7</f>
        <v>54.2</v>
      </c>
      <c r="HW55" s="86"/>
      <c r="HX55" s="86"/>
      <c r="HY55" s="86"/>
      <c r="HZ55" s="86"/>
      <c r="IA55" s="86"/>
      <c r="IB55" s="86"/>
      <c r="IC55" s="86"/>
      <c r="ID55" s="86"/>
      <c r="IE55" s="86"/>
      <c r="IF55" s="86"/>
      <c r="IG55" s="86"/>
      <c r="IH55" s="86"/>
      <c r="II55" s="86"/>
      <c r="IJ55" s="87"/>
      <c r="IK55" s="85">
        <f>データ!CZ7</f>
        <v>54.8</v>
      </c>
      <c r="IL55" s="86"/>
      <c r="IM55" s="86"/>
      <c r="IN55" s="86"/>
      <c r="IO55" s="86"/>
      <c r="IP55" s="86"/>
      <c r="IQ55" s="86"/>
      <c r="IR55" s="86"/>
      <c r="IS55" s="86"/>
      <c r="IT55" s="86"/>
      <c r="IU55" s="86"/>
      <c r="IV55" s="86"/>
      <c r="IW55" s="86"/>
      <c r="IX55" s="86"/>
      <c r="IY55" s="87"/>
      <c r="IZ55" s="85">
        <f>データ!DA7</f>
        <v>64.5</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17.100000000000001</v>
      </c>
      <c r="KG55" s="86"/>
      <c r="KH55" s="86"/>
      <c r="KI55" s="86"/>
      <c r="KJ55" s="86"/>
      <c r="KK55" s="86"/>
      <c r="KL55" s="86"/>
      <c r="KM55" s="86"/>
      <c r="KN55" s="86"/>
      <c r="KO55" s="86"/>
      <c r="KP55" s="86"/>
      <c r="KQ55" s="86"/>
      <c r="KR55" s="86"/>
      <c r="KS55" s="86"/>
      <c r="KT55" s="87"/>
      <c r="KU55" s="85">
        <f>データ!DI7</f>
        <v>16.8</v>
      </c>
      <c r="KV55" s="86"/>
      <c r="KW55" s="86"/>
      <c r="KX55" s="86"/>
      <c r="KY55" s="86"/>
      <c r="KZ55" s="86"/>
      <c r="LA55" s="86"/>
      <c r="LB55" s="86"/>
      <c r="LC55" s="86"/>
      <c r="LD55" s="86"/>
      <c r="LE55" s="86"/>
      <c r="LF55" s="86"/>
      <c r="LG55" s="86"/>
      <c r="LH55" s="86"/>
      <c r="LI55" s="87"/>
      <c r="LJ55" s="85">
        <f>データ!DJ7</f>
        <v>16.899999999999999</v>
      </c>
      <c r="LK55" s="86"/>
      <c r="LL55" s="86"/>
      <c r="LM55" s="86"/>
      <c r="LN55" s="86"/>
      <c r="LO55" s="86"/>
      <c r="LP55" s="86"/>
      <c r="LQ55" s="86"/>
      <c r="LR55" s="86"/>
      <c r="LS55" s="86"/>
      <c r="LT55" s="86"/>
      <c r="LU55" s="86"/>
      <c r="LV55" s="86"/>
      <c r="LW55" s="86"/>
      <c r="LX55" s="87"/>
      <c r="LY55" s="85">
        <f>データ!DK7</f>
        <v>16.600000000000001</v>
      </c>
      <c r="LZ55" s="86"/>
      <c r="MA55" s="86"/>
      <c r="MB55" s="86"/>
      <c r="MC55" s="86"/>
      <c r="MD55" s="86"/>
      <c r="ME55" s="86"/>
      <c r="MF55" s="86"/>
      <c r="MG55" s="86"/>
      <c r="MH55" s="86"/>
      <c r="MI55" s="86"/>
      <c r="MJ55" s="86"/>
      <c r="MK55" s="86"/>
      <c r="ML55" s="86"/>
      <c r="MM55" s="87"/>
      <c r="MN55" s="85">
        <f>データ!DL7</f>
        <v>16.8</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c r="A56" s="2"/>
      <c r="B56" s="25"/>
      <c r="C56" s="5"/>
      <c r="D56" s="5"/>
      <c r="E56" s="5"/>
      <c r="F56" s="5"/>
      <c r="G56" s="96" t="s">
        <v>59</v>
      </c>
      <c r="H56" s="96"/>
      <c r="I56" s="96"/>
      <c r="J56" s="96"/>
      <c r="K56" s="96"/>
      <c r="L56" s="96"/>
      <c r="M56" s="96"/>
      <c r="N56" s="96"/>
      <c r="O56" s="96"/>
      <c r="P56" s="97">
        <f>データ!CF7</f>
        <v>50510</v>
      </c>
      <c r="Q56" s="98"/>
      <c r="R56" s="98"/>
      <c r="S56" s="98"/>
      <c r="T56" s="98"/>
      <c r="U56" s="98"/>
      <c r="V56" s="98"/>
      <c r="W56" s="98"/>
      <c r="X56" s="98"/>
      <c r="Y56" s="98"/>
      <c r="Z56" s="98"/>
      <c r="AA56" s="98"/>
      <c r="AB56" s="98"/>
      <c r="AC56" s="98"/>
      <c r="AD56" s="99"/>
      <c r="AE56" s="97">
        <f>データ!CG7</f>
        <v>50958</v>
      </c>
      <c r="AF56" s="98"/>
      <c r="AG56" s="98"/>
      <c r="AH56" s="98"/>
      <c r="AI56" s="98"/>
      <c r="AJ56" s="98"/>
      <c r="AK56" s="98"/>
      <c r="AL56" s="98"/>
      <c r="AM56" s="98"/>
      <c r="AN56" s="98"/>
      <c r="AO56" s="98"/>
      <c r="AP56" s="98"/>
      <c r="AQ56" s="98"/>
      <c r="AR56" s="98"/>
      <c r="AS56" s="99"/>
      <c r="AT56" s="97">
        <f>データ!CH7</f>
        <v>52405</v>
      </c>
      <c r="AU56" s="98"/>
      <c r="AV56" s="98"/>
      <c r="AW56" s="98"/>
      <c r="AX56" s="98"/>
      <c r="AY56" s="98"/>
      <c r="AZ56" s="98"/>
      <c r="BA56" s="98"/>
      <c r="BB56" s="98"/>
      <c r="BC56" s="98"/>
      <c r="BD56" s="98"/>
      <c r="BE56" s="98"/>
      <c r="BF56" s="98"/>
      <c r="BG56" s="98"/>
      <c r="BH56" s="99"/>
      <c r="BI56" s="97">
        <f>データ!CI7</f>
        <v>53523</v>
      </c>
      <c r="BJ56" s="98"/>
      <c r="BK56" s="98"/>
      <c r="BL56" s="98"/>
      <c r="BM56" s="98"/>
      <c r="BN56" s="98"/>
      <c r="BO56" s="98"/>
      <c r="BP56" s="98"/>
      <c r="BQ56" s="98"/>
      <c r="BR56" s="98"/>
      <c r="BS56" s="98"/>
      <c r="BT56" s="98"/>
      <c r="BU56" s="98"/>
      <c r="BV56" s="98"/>
      <c r="BW56" s="99"/>
      <c r="BX56" s="97">
        <f>データ!CJ7</f>
        <v>51594</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13552</v>
      </c>
      <c r="DE56" s="98"/>
      <c r="DF56" s="98"/>
      <c r="DG56" s="98"/>
      <c r="DH56" s="98"/>
      <c r="DI56" s="98"/>
      <c r="DJ56" s="98"/>
      <c r="DK56" s="98"/>
      <c r="DL56" s="98"/>
      <c r="DM56" s="98"/>
      <c r="DN56" s="98"/>
      <c r="DO56" s="98"/>
      <c r="DP56" s="98"/>
      <c r="DQ56" s="98"/>
      <c r="DR56" s="99"/>
      <c r="DS56" s="97">
        <f>データ!CR7</f>
        <v>13792</v>
      </c>
      <c r="DT56" s="98"/>
      <c r="DU56" s="98"/>
      <c r="DV56" s="98"/>
      <c r="DW56" s="98"/>
      <c r="DX56" s="98"/>
      <c r="DY56" s="98"/>
      <c r="DZ56" s="98"/>
      <c r="EA56" s="98"/>
      <c r="EB56" s="98"/>
      <c r="EC56" s="98"/>
      <c r="ED56" s="98"/>
      <c r="EE56" s="98"/>
      <c r="EF56" s="98"/>
      <c r="EG56" s="99"/>
      <c r="EH56" s="97">
        <f>データ!CS7</f>
        <v>14290</v>
      </c>
      <c r="EI56" s="98"/>
      <c r="EJ56" s="98"/>
      <c r="EK56" s="98"/>
      <c r="EL56" s="98"/>
      <c r="EM56" s="98"/>
      <c r="EN56" s="98"/>
      <c r="EO56" s="98"/>
      <c r="EP56" s="98"/>
      <c r="EQ56" s="98"/>
      <c r="ER56" s="98"/>
      <c r="ES56" s="98"/>
      <c r="ET56" s="98"/>
      <c r="EU56" s="98"/>
      <c r="EV56" s="99"/>
      <c r="EW56" s="97">
        <f>データ!CT7</f>
        <v>15111</v>
      </c>
      <c r="EX56" s="98"/>
      <c r="EY56" s="98"/>
      <c r="EZ56" s="98"/>
      <c r="FA56" s="98"/>
      <c r="FB56" s="98"/>
      <c r="FC56" s="98"/>
      <c r="FD56" s="98"/>
      <c r="FE56" s="98"/>
      <c r="FF56" s="98"/>
      <c r="FG56" s="98"/>
      <c r="FH56" s="98"/>
      <c r="FI56" s="98"/>
      <c r="FJ56" s="98"/>
      <c r="FK56" s="99"/>
      <c r="FL56" s="97">
        <f>データ!CU7</f>
        <v>13767</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3" t="s">
        <v>185</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76.2</v>
      </c>
      <c r="V79" s="80"/>
      <c r="W79" s="80"/>
      <c r="X79" s="80"/>
      <c r="Y79" s="80"/>
      <c r="Z79" s="80"/>
      <c r="AA79" s="80"/>
      <c r="AB79" s="80"/>
      <c r="AC79" s="80"/>
      <c r="AD79" s="80"/>
      <c r="AE79" s="80"/>
      <c r="AF79" s="80"/>
      <c r="AG79" s="80"/>
      <c r="AH79" s="80"/>
      <c r="AI79" s="80"/>
      <c r="AJ79" s="80"/>
      <c r="AK79" s="80"/>
      <c r="AL79" s="80"/>
      <c r="AM79" s="80"/>
      <c r="AN79" s="80">
        <f>データ!DT7</f>
        <v>76.7</v>
      </c>
      <c r="AO79" s="80"/>
      <c r="AP79" s="80"/>
      <c r="AQ79" s="80"/>
      <c r="AR79" s="80"/>
      <c r="AS79" s="80"/>
      <c r="AT79" s="80"/>
      <c r="AU79" s="80"/>
      <c r="AV79" s="80"/>
      <c r="AW79" s="80"/>
      <c r="AX79" s="80"/>
      <c r="AY79" s="80"/>
      <c r="AZ79" s="80"/>
      <c r="BA79" s="80"/>
      <c r="BB79" s="80"/>
      <c r="BC79" s="80"/>
      <c r="BD79" s="80"/>
      <c r="BE79" s="80"/>
      <c r="BF79" s="80"/>
      <c r="BG79" s="80">
        <f>データ!DU7</f>
        <v>78.7</v>
      </c>
      <c r="BH79" s="80"/>
      <c r="BI79" s="80"/>
      <c r="BJ79" s="80"/>
      <c r="BK79" s="80"/>
      <c r="BL79" s="80"/>
      <c r="BM79" s="80"/>
      <c r="BN79" s="80"/>
      <c r="BO79" s="80"/>
      <c r="BP79" s="80"/>
      <c r="BQ79" s="80"/>
      <c r="BR79" s="80"/>
      <c r="BS79" s="80"/>
      <c r="BT79" s="80"/>
      <c r="BU79" s="80"/>
      <c r="BV79" s="80"/>
      <c r="BW79" s="80"/>
      <c r="BX79" s="80"/>
      <c r="BY79" s="80"/>
      <c r="BZ79" s="80">
        <f>データ!DV7</f>
        <v>73.099999999999994</v>
      </c>
      <c r="CA79" s="80"/>
      <c r="CB79" s="80"/>
      <c r="CC79" s="80"/>
      <c r="CD79" s="80"/>
      <c r="CE79" s="80"/>
      <c r="CF79" s="80"/>
      <c r="CG79" s="80"/>
      <c r="CH79" s="80"/>
      <c r="CI79" s="80"/>
      <c r="CJ79" s="80"/>
      <c r="CK79" s="80"/>
      <c r="CL79" s="80"/>
      <c r="CM79" s="80"/>
      <c r="CN79" s="80"/>
      <c r="CO79" s="80"/>
      <c r="CP79" s="80"/>
      <c r="CQ79" s="80"/>
      <c r="CR79" s="80"/>
      <c r="CS79" s="80">
        <f>データ!DW7</f>
        <v>15.1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76.599999999999994</v>
      </c>
      <c r="EP79" s="80"/>
      <c r="EQ79" s="80"/>
      <c r="ER79" s="80"/>
      <c r="ES79" s="80"/>
      <c r="ET79" s="80"/>
      <c r="EU79" s="80"/>
      <c r="EV79" s="80"/>
      <c r="EW79" s="80"/>
      <c r="EX79" s="80"/>
      <c r="EY79" s="80"/>
      <c r="EZ79" s="80"/>
      <c r="FA79" s="80"/>
      <c r="FB79" s="80"/>
      <c r="FC79" s="80"/>
      <c r="FD79" s="80"/>
      <c r="FE79" s="80"/>
      <c r="FF79" s="80"/>
      <c r="FG79" s="80"/>
      <c r="FH79" s="80">
        <f>データ!EE7</f>
        <v>76.3</v>
      </c>
      <c r="FI79" s="80"/>
      <c r="FJ79" s="80"/>
      <c r="FK79" s="80"/>
      <c r="FL79" s="80"/>
      <c r="FM79" s="80"/>
      <c r="FN79" s="80"/>
      <c r="FO79" s="80"/>
      <c r="FP79" s="80"/>
      <c r="FQ79" s="80"/>
      <c r="FR79" s="80"/>
      <c r="FS79" s="80"/>
      <c r="FT79" s="80"/>
      <c r="FU79" s="80"/>
      <c r="FV79" s="80"/>
      <c r="FW79" s="80"/>
      <c r="FX79" s="80"/>
      <c r="FY79" s="80"/>
      <c r="FZ79" s="80"/>
      <c r="GA79" s="80">
        <f>データ!EF7</f>
        <v>80</v>
      </c>
      <c r="GB79" s="80"/>
      <c r="GC79" s="80"/>
      <c r="GD79" s="80"/>
      <c r="GE79" s="80"/>
      <c r="GF79" s="80"/>
      <c r="GG79" s="80"/>
      <c r="GH79" s="80"/>
      <c r="GI79" s="80"/>
      <c r="GJ79" s="80"/>
      <c r="GK79" s="80"/>
      <c r="GL79" s="80"/>
      <c r="GM79" s="80"/>
      <c r="GN79" s="80"/>
      <c r="GO79" s="80"/>
      <c r="GP79" s="80"/>
      <c r="GQ79" s="80"/>
      <c r="GR79" s="80"/>
      <c r="GS79" s="80"/>
      <c r="GT79" s="80">
        <f>データ!EG7</f>
        <v>69.3</v>
      </c>
      <c r="GU79" s="80"/>
      <c r="GV79" s="80"/>
      <c r="GW79" s="80"/>
      <c r="GX79" s="80"/>
      <c r="GY79" s="80"/>
      <c r="GZ79" s="80"/>
      <c r="HA79" s="80"/>
      <c r="HB79" s="80"/>
      <c r="HC79" s="80"/>
      <c r="HD79" s="80"/>
      <c r="HE79" s="80"/>
      <c r="HF79" s="80"/>
      <c r="HG79" s="80"/>
      <c r="HH79" s="80"/>
      <c r="HI79" s="80"/>
      <c r="HJ79" s="80"/>
      <c r="HK79" s="80"/>
      <c r="HL79" s="80"/>
      <c r="HM79" s="80">
        <f>データ!EH7</f>
        <v>54.3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24794289</v>
      </c>
      <c r="JK79" s="79"/>
      <c r="JL79" s="79"/>
      <c r="JM79" s="79"/>
      <c r="JN79" s="79"/>
      <c r="JO79" s="79"/>
      <c r="JP79" s="79"/>
      <c r="JQ79" s="79"/>
      <c r="JR79" s="79"/>
      <c r="JS79" s="79"/>
      <c r="JT79" s="79"/>
      <c r="JU79" s="79"/>
      <c r="JV79" s="79"/>
      <c r="JW79" s="79"/>
      <c r="JX79" s="79"/>
      <c r="JY79" s="79"/>
      <c r="JZ79" s="79"/>
      <c r="KA79" s="79"/>
      <c r="KB79" s="79"/>
      <c r="KC79" s="79">
        <f>データ!EP7</f>
        <v>24991445</v>
      </c>
      <c r="KD79" s="79"/>
      <c r="KE79" s="79"/>
      <c r="KF79" s="79"/>
      <c r="KG79" s="79"/>
      <c r="KH79" s="79"/>
      <c r="KI79" s="79"/>
      <c r="KJ79" s="79"/>
      <c r="KK79" s="79"/>
      <c r="KL79" s="79"/>
      <c r="KM79" s="79"/>
      <c r="KN79" s="79"/>
      <c r="KO79" s="79"/>
      <c r="KP79" s="79"/>
      <c r="KQ79" s="79"/>
      <c r="KR79" s="79"/>
      <c r="KS79" s="79"/>
      <c r="KT79" s="79"/>
      <c r="KU79" s="79"/>
      <c r="KV79" s="79">
        <f>データ!EQ7</f>
        <v>25072941</v>
      </c>
      <c r="KW79" s="79"/>
      <c r="KX79" s="79"/>
      <c r="KY79" s="79"/>
      <c r="KZ79" s="79"/>
      <c r="LA79" s="79"/>
      <c r="LB79" s="79"/>
      <c r="LC79" s="79"/>
      <c r="LD79" s="79"/>
      <c r="LE79" s="79"/>
      <c r="LF79" s="79"/>
      <c r="LG79" s="79"/>
      <c r="LH79" s="79"/>
      <c r="LI79" s="79"/>
      <c r="LJ79" s="79"/>
      <c r="LK79" s="79"/>
      <c r="LL79" s="79"/>
      <c r="LM79" s="79"/>
      <c r="LN79" s="79"/>
      <c r="LO79" s="79">
        <f>データ!ER7</f>
        <v>27563732</v>
      </c>
      <c r="LP79" s="79"/>
      <c r="LQ79" s="79"/>
      <c r="LR79" s="79"/>
      <c r="LS79" s="79"/>
      <c r="LT79" s="79"/>
      <c r="LU79" s="79"/>
      <c r="LV79" s="79"/>
      <c r="LW79" s="79"/>
      <c r="LX79" s="79"/>
      <c r="LY79" s="79"/>
      <c r="LZ79" s="79"/>
      <c r="MA79" s="79"/>
      <c r="MB79" s="79"/>
      <c r="MC79" s="79"/>
      <c r="MD79" s="79"/>
      <c r="ME79" s="79"/>
      <c r="MF79" s="79"/>
      <c r="MG79" s="79"/>
      <c r="MH79" s="79">
        <f>データ!ES7</f>
        <v>57783410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6"/>
      <c r="NK84" s="147"/>
      <c r="NL84" s="147"/>
      <c r="NM84" s="147"/>
      <c r="NN84" s="147"/>
      <c r="NO84" s="147"/>
      <c r="NP84" s="147"/>
      <c r="NQ84" s="147"/>
      <c r="NR84" s="147"/>
      <c r="NS84" s="147"/>
      <c r="NT84" s="147"/>
      <c r="NU84" s="147"/>
      <c r="NV84" s="147"/>
      <c r="NW84" s="147"/>
      <c r="NX84" s="14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hk5C9yRLUT/LiBjx/KTagCrkGXxtVCwAKjZ3eOwM5uBmWNt6U6rx5FkcRTyrmFGubax5o64p7MEXnX4mvmQIw==" saltValue="XQGyeESsWZahvagG0euqxg==" spinCount="100000" sheet="1" objects="1" scenarios="1" formatCells="0" formatColumns="0" formatRows="0"/>
  <mergeCells count="263">
    <mergeCell ref="NJ70:NX84"/>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54:NX67"/>
    <mergeCell ref="NJ39:NX51"/>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154</v>
      </c>
      <c r="AX5" s="62" t="s">
        <v>155</v>
      </c>
      <c r="AY5" s="62" t="s">
        <v>147</v>
      </c>
      <c r="AZ5" s="62" t="s">
        <v>148</v>
      </c>
      <c r="BA5" s="62" t="s">
        <v>149</v>
      </c>
      <c r="BB5" s="62" t="s">
        <v>150</v>
      </c>
      <c r="BC5" s="62" t="s">
        <v>151</v>
      </c>
      <c r="BD5" s="62" t="s">
        <v>152</v>
      </c>
      <c r="BE5" s="62" t="s">
        <v>156</v>
      </c>
      <c r="BF5" s="62" t="s">
        <v>157</v>
      </c>
      <c r="BG5" s="62" t="s">
        <v>144</v>
      </c>
      <c r="BH5" s="62" t="s">
        <v>145</v>
      </c>
      <c r="BI5" s="62" t="s">
        <v>155</v>
      </c>
      <c r="BJ5" s="62" t="s">
        <v>147</v>
      </c>
      <c r="BK5" s="62" t="s">
        <v>148</v>
      </c>
      <c r="BL5" s="62" t="s">
        <v>149</v>
      </c>
      <c r="BM5" s="62" t="s">
        <v>150</v>
      </c>
      <c r="BN5" s="62" t="s">
        <v>151</v>
      </c>
      <c r="BO5" s="62" t="s">
        <v>152</v>
      </c>
      <c r="BP5" s="62" t="s">
        <v>142</v>
      </c>
      <c r="BQ5" s="62" t="s">
        <v>143</v>
      </c>
      <c r="BR5" s="62" t="s">
        <v>153</v>
      </c>
      <c r="BS5" s="62" t="s">
        <v>154</v>
      </c>
      <c r="BT5" s="62" t="s">
        <v>146</v>
      </c>
      <c r="BU5" s="62" t="s">
        <v>147</v>
      </c>
      <c r="BV5" s="62" t="s">
        <v>148</v>
      </c>
      <c r="BW5" s="62" t="s">
        <v>149</v>
      </c>
      <c r="BX5" s="62" t="s">
        <v>150</v>
      </c>
      <c r="BY5" s="62" t="s">
        <v>151</v>
      </c>
      <c r="BZ5" s="62" t="s">
        <v>152</v>
      </c>
      <c r="CA5" s="62" t="s">
        <v>156</v>
      </c>
      <c r="CB5" s="62" t="s">
        <v>157</v>
      </c>
      <c r="CC5" s="62" t="s">
        <v>158</v>
      </c>
      <c r="CD5" s="62" t="s">
        <v>145</v>
      </c>
      <c r="CE5" s="62" t="s">
        <v>155</v>
      </c>
      <c r="CF5" s="62" t="s">
        <v>147</v>
      </c>
      <c r="CG5" s="62" t="s">
        <v>148</v>
      </c>
      <c r="CH5" s="62" t="s">
        <v>149</v>
      </c>
      <c r="CI5" s="62" t="s">
        <v>150</v>
      </c>
      <c r="CJ5" s="62" t="s">
        <v>151</v>
      </c>
      <c r="CK5" s="62" t="s">
        <v>152</v>
      </c>
      <c r="CL5" s="62" t="s">
        <v>142</v>
      </c>
      <c r="CM5" s="62" t="s">
        <v>159</v>
      </c>
      <c r="CN5" s="62" t="s">
        <v>144</v>
      </c>
      <c r="CO5" s="62" t="s">
        <v>160</v>
      </c>
      <c r="CP5" s="62" t="s">
        <v>146</v>
      </c>
      <c r="CQ5" s="62" t="s">
        <v>147</v>
      </c>
      <c r="CR5" s="62" t="s">
        <v>148</v>
      </c>
      <c r="CS5" s="62" t="s">
        <v>149</v>
      </c>
      <c r="CT5" s="62" t="s">
        <v>150</v>
      </c>
      <c r="CU5" s="62" t="s">
        <v>151</v>
      </c>
      <c r="CV5" s="62" t="s">
        <v>152</v>
      </c>
      <c r="CW5" s="62" t="s">
        <v>156</v>
      </c>
      <c r="CX5" s="62" t="s">
        <v>143</v>
      </c>
      <c r="CY5" s="62" t="s">
        <v>144</v>
      </c>
      <c r="CZ5" s="62" t="s">
        <v>145</v>
      </c>
      <c r="DA5" s="62" t="s">
        <v>155</v>
      </c>
      <c r="DB5" s="62" t="s">
        <v>147</v>
      </c>
      <c r="DC5" s="62" t="s">
        <v>148</v>
      </c>
      <c r="DD5" s="62" t="s">
        <v>149</v>
      </c>
      <c r="DE5" s="62" t="s">
        <v>150</v>
      </c>
      <c r="DF5" s="62" t="s">
        <v>151</v>
      </c>
      <c r="DG5" s="62" t="s">
        <v>152</v>
      </c>
      <c r="DH5" s="62" t="s">
        <v>161</v>
      </c>
      <c r="DI5" s="62" t="s">
        <v>143</v>
      </c>
      <c r="DJ5" s="62" t="s">
        <v>153</v>
      </c>
      <c r="DK5" s="62" t="s">
        <v>145</v>
      </c>
      <c r="DL5" s="62" t="s">
        <v>146</v>
      </c>
      <c r="DM5" s="62" t="s">
        <v>147</v>
      </c>
      <c r="DN5" s="62" t="s">
        <v>148</v>
      </c>
      <c r="DO5" s="62" t="s">
        <v>149</v>
      </c>
      <c r="DP5" s="62" t="s">
        <v>150</v>
      </c>
      <c r="DQ5" s="62" t="s">
        <v>151</v>
      </c>
      <c r="DR5" s="62" t="s">
        <v>152</v>
      </c>
      <c r="DS5" s="62" t="s">
        <v>156</v>
      </c>
      <c r="DT5" s="62" t="s">
        <v>159</v>
      </c>
      <c r="DU5" s="62" t="s">
        <v>153</v>
      </c>
      <c r="DV5" s="62" t="s">
        <v>145</v>
      </c>
      <c r="DW5" s="62" t="s">
        <v>162</v>
      </c>
      <c r="DX5" s="62" t="s">
        <v>147</v>
      </c>
      <c r="DY5" s="62" t="s">
        <v>148</v>
      </c>
      <c r="DZ5" s="62" t="s">
        <v>149</v>
      </c>
      <c r="EA5" s="62" t="s">
        <v>150</v>
      </c>
      <c r="EB5" s="62" t="s">
        <v>151</v>
      </c>
      <c r="EC5" s="62" t="s">
        <v>152</v>
      </c>
      <c r="ED5" s="62" t="s">
        <v>156</v>
      </c>
      <c r="EE5" s="62" t="s">
        <v>157</v>
      </c>
      <c r="EF5" s="62" t="s">
        <v>153</v>
      </c>
      <c r="EG5" s="62" t="s">
        <v>145</v>
      </c>
      <c r="EH5" s="62" t="s">
        <v>146</v>
      </c>
      <c r="EI5" s="62" t="s">
        <v>147</v>
      </c>
      <c r="EJ5" s="62" t="s">
        <v>148</v>
      </c>
      <c r="EK5" s="62" t="s">
        <v>149</v>
      </c>
      <c r="EL5" s="62" t="s">
        <v>150</v>
      </c>
      <c r="EM5" s="62" t="s">
        <v>151</v>
      </c>
      <c r="EN5" s="62" t="s">
        <v>163</v>
      </c>
      <c r="EO5" s="62" t="s">
        <v>156</v>
      </c>
      <c r="EP5" s="62" t="s">
        <v>159</v>
      </c>
      <c r="EQ5" s="62" t="s">
        <v>153</v>
      </c>
      <c r="ER5" s="62" t="s">
        <v>145</v>
      </c>
      <c r="ES5" s="62" t="s">
        <v>155</v>
      </c>
      <c r="ET5" s="62" t="s">
        <v>147</v>
      </c>
      <c r="EU5" s="62" t="s">
        <v>148</v>
      </c>
      <c r="EV5" s="62" t="s">
        <v>149</v>
      </c>
      <c r="EW5" s="62" t="s">
        <v>150</v>
      </c>
      <c r="EX5" s="62" t="s">
        <v>151</v>
      </c>
      <c r="EY5" s="62" t="s">
        <v>152</v>
      </c>
    </row>
    <row r="6" spans="1:155" s="67" customFormat="1">
      <c r="A6" s="48" t="s">
        <v>164</v>
      </c>
      <c r="B6" s="63">
        <f>B8</f>
        <v>2020</v>
      </c>
      <c r="C6" s="63">
        <f t="shared" ref="C6:M6" si="2">C8</f>
        <v>322059</v>
      </c>
      <c r="D6" s="63">
        <f t="shared" si="2"/>
        <v>46</v>
      </c>
      <c r="E6" s="63">
        <f t="shared" si="2"/>
        <v>6</v>
      </c>
      <c r="F6" s="63">
        <f t="shared" si="2"/>
        <v>0</v>
      </c>
      <c r="G6" s="63">
        <f t="shared" si="2"/>
        <v>1</v>
      </c>
      <c r="H6" s="158" t="str">
        <f>IF(H8&lt;&gt;I8,H8,"")&amp;IF(I8&lt;&gt;J8,I8,"")&amp;"　"&amp;J8</f>
        <v>島根県大田市　市立病院</v>
      </c>
      <c r="I6" s="159"/>
      <c r="J6" s="160"/>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20</v>
      </c>
      <c r="R6" s="63" t="str">
        <f t="shared" si="3"/>
        <v>対象</v>
      </c>
      <c r="S6" s="63" t="str">
        <f t="shared" si="3"/>
        <v>ド 透 未 訓</v>
      </c>
      <c r="T6" s="63" t="str">
        <f t="shared" si="3"/>
        <v>救 臨 感 へ 災 輪</v>
      </c>
      <c r="U6" s="64">
        <f>U8</f>
        <v>33800</v>
      </c>
      <c r="V6" s="64">
        <f>V8</f>
        <v>19219</v>
      </c>
      <c r="W6" s="63" t="str">
        <f>W8</f>
        <v>-</v>
      </c>
      <c r="X6" s="63" t="str">
        <f t="shared" ref="X6" si="4">X8</f>
        <v>第１種該当</v>
      </c>
      <c r="Y6" s="63" t="str">
        <f t="shared" si="3"/>
        <v>７：１</v>
      </c>
      <c r="Z6" s="64">
        <f t="shared" si="3"/>
        <v>180</v>
      </c>
      <c r="AA6" s="64">
        <f t="shared" si="3"/>
        <v>45</v>
      </c>
      <c r="AB6" s="64" t="str">
        <f t="shared" si="3"/>
        <v>-</v>
      </c>
      <c r="AC6" s="64" t="str">
        <f t="shared" si="3"/>
        <v>-</v>
      </c>
      <c r="AD6" s="64">
        <f t="shared" si="3"/>
        <v>4</v>
      </c>
      <c r="AE6" s="64">
        <f t="shared" si="3"/>
        <v>229</v>
      </c>
      <c r="AF6" s="64">
        <f t="shared" si="3"/>
        <v>177</v>
      </c>
      <c r="AG6" s="64">
        <f t="shared" si="3"/>
        <v>32</v>
      </c>
      <c r="AH6" s="64">
        <f t="shared" si="3"/>
        <v>209</v>
      </c>
      <c r="AI6" s="65">
        <f>IF(AI8="-",NA(),AI8)</f>
        <v>96.6</v>
      </c>
      <c r="AJ6" s="65">
        <f t="shared" ref="AJ6:AR6" si="5">IF(AJ8="-",NA(),AJ8)</f>
        <v>96.1</v>
      </c>
      <c r="AK6" s="65">
        <f t="shared" si="5"/>
        <v>95.5</v>
      </c>
      <c r="AL6" s="65">
        <f t="shared" si="5"/>
        <v>94.6</v>
      </c>
      <c r="AM6" s="65">
        <f t="shared" si="5"/>
        <v>95.2</v>
      </c>
      <c r="AN6" s="65">
        <f t="shared" si="5"/>
        <v>97.2</v>
      </c>
      <c r="AO6" s="65">
        <f t="shared" si="5"/>
        <v>97</v>
      </c>
      <c r="AP6" s="65">
        <f t="shared" si="5"/>
        <v>97.8</v>
      </c>
      <c r="AQ6" s="65">
        <f t="shared" si="5"/>
        <v>97</v>
      </c>
      <c r="AR6" s="65">
        <f t="shared" si="5"/>
        <v>101.8</v>
      </c>
      <c r="AS6" s="65" t="str">
        <f>IF(AS8="-","【-】","【"&amp;SUBSTITUTE(TEXT(AS8,"#,##0.0"),"-","△")&amp;"】")</f>
        <v>【102.5】</v>
      </c>
      <c r="AT6" s="65">
        <f>IF(AT8="-",NA(),AT8)</f>
        <v>90.1</v>
      </c>
      <c r="AU6" s="65">
        <f t="shared" ref="AU6:BC6" si="6">IF(AU8="-",NA(),AU8)</f>
        <v>90</v>
      </c>
      <c r="AV6" s="65">
        <f t="shared" si="6"/>
        <v>89.3</v>
      </c>
      <c r="AW6" s="65">
        <f t="shared" si="6"/>
        <v>89.3</v>
      </c>
      <c r="AX6" s="65">
        <f t="shared" si="6"/>
        <v>86.4</v>
      </c>
      <c r="AY6" s="65">
        <f t="shared" si="6"/>
        <v>90.1</v>
      </c>
      <c r="AZ6" s="65">
        <f t="shared" si="6"/>
        <v>89.6</v>
      </c>
      <c r="BA6" s="65">
        <f t="shared" si="6"/>
        <v>89.7</v>
      </c>
      <c r="BB6" s="65">
        <f t="shared" si="6"/>
        <v>89.3</v>
      </c>
      <c r="BC6" s="65">
        <f t="shared" si="6"/>
        <v>80.7</v>
      </c>
      <c r="BD6" s="65" t="str">
        <f>IF(BD8="-","【-】","【"&amp;SUBSTITUTE(TEXT(BD8,"#,##0.0"),"-","△")&amp;"】")</f>
        <v>【84.7】</v>
      </c>
      <c r="BE6" s="65">
        <f>IF(BE8="-",NA(),BE8)</f>
        <v>71.099999999999994</v>
      </c>
      <c r="BF6" s="65">
        <f t="shared" ref="BF6:BN6" si="7">IF(BF8="-",NA(),BF8)</f>
        <v>74.099999999999994</v>
      </c>
      <c r="BG6" s="65">
        <f t="shared" si="7"/>
        <v>77.8</v>
      </c>
      <c r="BH6" s="65">
        <f t="shared" si="7"/>
        <v>85.2</v>
      </c>
      <c r="BI6" s="65">
        <f t="shared" si="7"/>
        <v>95.3</v>
      </c>
      <c r="BJ6" s="65">
        <f t="shared" si="7"/>
        <v>76.3</v>
      </c>
      <c r="BK6" s="65">
        <f t="shared" si="7"/>
        <v>80.7</v>
      </c>
      <c r="BL6" s="65">
        <f t="shared" si="7"/>
        <v>75.900000000000006</v>
      </c>
      <c r="BM6" s="65">
        <f t="shared" si="7"/>
        <v>75.099999999999994</v>
      </c>
      <c r="BN6" s="65">
        <f t="shared" si="7"/>
        <v>91.6</v>
      </c>
      <c r="BO6" s="65" t="str">
        <f>IF(BO8="-","【-】","【"&amp;SUBSTITUTE(TEXT(BO8,"#,##0.0"),"-","△")&amp;"】")</f>
        <v>【69.3】</v>
      </c>
      <c r="BP6" s="65">
        <f>IF(BP8="-",NA(),BP8)</f>
        <v>57.5</v>
      </c>
      <c r="BQ6" s="65">
        <f t="shared" ref="BQ6:BY6" si="8">IF(BQ8="-",NA(),BQ8)</f>
        <v>56.9</v>
      </c>
      <c r="BR6" s="65">
        <f t="shared" si="8"/>
        <v>56.8</v>
      </c>
      <c r="BS6" s="65">
        <f t="shared" si="8"/>
        <v>52.6</v>
      </c>
      <c r="BT6" s="65">
        <f t="shared" si="8"/>
        <v>74.8</v>
      </c>
      <c r="BU6" s="65">
        <f t="shared" si="8"/>
        <v>72.599999999999994</v>
      </c>
      <c r="BV6" s="65">
        <f t="shared" si="8"/>
        <v>73.5</v>
      </c>
      <c r="BW6" s="65">
        <f t="shared" si="8"/>
        <v>74.099999999999994</v>
      </c>
      <c r="BX6" s="65">
        <f t="shared" si="8"/>
        <v>74.400000000000006</v>
      </c>
      <c r="BY6" s="65">
        <f t="shared" si="8"/>
        <v>64.5</v>
      </c>
      <c r="BZ6" s="65" t="str">
        <f>IF(BZ8="-","【-】","【"&amp;SUBSTITUTE(TEXT(BZ8,"#,##0.0"),"-","△")&amp;"】")</f>
        <v>【67.2】</v>
      </c>
      <c r="CA6" s="66">
        <f>IF(CA8="-",NA(),CA8)</f>
        <v>35583</v>
      </c>
      <c r="CB6" s="66">
        <f t="shared" ref="CB6:CJ6" si="9">IF(CB8="-",NA(),CB8)</f>
        <v>36828</v>
      </c>
      <c r="CC6" s="66">
        <f t="shared" si="9"/>
        <v>36905</v>
      </c>
      <c r="CD6" s="66">
        <f t="shared" si="9"/>
        <v>37529</v>
      </c>
      <c r="CE6" s="66">
        <f t="shared" si="9"/>
        <v>41442</v>
      </c>
      <c r="CF6" s="66">
        <f t="shared" si="9"/>
        <v>50510</v>
      </c>
      <c r="CG6" s="66">
        <f t="shared" si="9"/>
        <v>50958</v>
      </c>
      <c r="CH6" s="66">
        <f t="shared" si="9"/>
        <v>52405</v>
      </c>
      <c r="CI6" s="66">
        <f t="shared" si="9"/>
        <v>53523</v>
      </c>
      <c r="CJ6" s="66">
        <f t="shared" si="9"/>
        <v>51594</v>
      </c>
      <c r="CK6" s="65" t="str">
        <f>IF(CK8="-","【-】","【"&amp;SUBSTITUTE(TEXT(CK8,"#,##0"),"-","△")&amp;"】")</f>
        <v>【56,733】</v>
      </c>
      <c r="CL6" s="66">
        <f>IF(CL8="-",NA(),CL8)</f>
        <v>8936</v>
      </c>
      <c r="CM6" s="66">
        <f t="shared" ref="CM6:CU6" si="10">IF(CM8="-",NA(),CM8)</f>
        <v>8695</v>
      </c>
      <c r="CN6" s="66">
        <f t="shared" si="10"/>
        <v>8776</v>
      </c>
      <c r="CO6" s="66">
        <f t="shared" si="10"/>
        <v>9214</v>
      </c>
      <c r="CP6" s="66">
        <f t="shared" si="10"/>
        <v>8971</v>
      </c>
      <c r="CQ6" s="66">
        <f t="shared" si="10"/>
        <v>13552</v>
      </c>
      <c r="CR6" s="66">
        <f t="shared" si="10"/>
        <v>13792</v>
      </c>
      <c r="CS6" s="66">
        <f t="shared" si="10"/>
        <v>14290</v>
      </c>
      <c r="CT6" s="66">
        <f t="shared" si="10"/>
        <v>15111</v>
      </c>
      <c r="CU6" s="66">
        <f t="shared" si="10"/>
        <v>13767</v>
      </c>
      <c r="CV6" s="65" t="str">
        <f>IF(CV8="-","【-】","【"&amp;SUBSTITUTE(TEXT(CV8,"#,##0"),"-","△")&amp;"】")</f>
        <v>【16,778】</v>
      </c>
      <c r="CW6" s="65">
        <f>IF(CW8="-",NA(),CW8)</f>
        <v>55</v>
      </c>
      <c r="CX6" s="65">
        <f t="shared" ref="CX6:DF6" si="11">IF(CX8="-",NA(),CX8)</f>
        <v>55</v>
      </c>
      <c r="CY6" s="65">
        <f t="shared" si="11"/>
        <v>54.2</v>
      </c>
      <c r="CZ6" s="65">
        <f t="shared" si="11"/>
        <v>54.8</v>
      </c>
      <c r="DA6" s="65">
        <f t="shared" si="11"/>
        <v>64.5</v>
      </c>
      <c r="DB6" s="65">
        <f t="shared" si="11"/>
        <v>55.8</v>
      </c>
      <c r="DC6" s="65">
        <f t="shared" si="11"/>
        <v>56.1</v>
      </c>
      <c r="DD6" s="65">
        <f t="shared" si="11"/>
        <v>56</v>
      </c>
      <c r="DE6" s="65">
        <f t="shared" si="11"/>
        <v>56.2</v>
      </c>
      <c r="DF6" s="65">
        <f t="shared" si="11"/>
        <v>63.4</v>
      </c>
      <c r="DG6" s="65" t="str">
        <f>IF(DG8="-","【-】","【"&amp;SUBSTITUTE(TEXT(DG8,"#,##0.0"),"-","△")&amp;"】")</f>
        <v>【58.8】</v>
      </c>
      <c r="DH6" s="65">
        <f>IF(DH8="-",NA(),DH8)</f>
        <v>17.100000000000001</v>
      </c>
      <c r="DI6" s="65">
        <f t="shared" ref="DI6:DQ6" si="12">IF(DI8="-",NA(),DI8)</f>
        <v>16.8</v>
      </c>
      <c r="DJ6" s="65">
        <f t="shared" si="12"/>
        <v>16.899999999999999</v>
      </c>
      <c r="DK6" s="65">
        <f t="shared" si="12"/>
        <v>16.600000000000001</v>
      </c>
      <c r="DL6" s="65">
        <f t="shared" si="12"/>
        <v>16.8</v>
      </c>
      <c r="DM6" s="65">
        <f t="shared" si="12"/>
        <v>23.8</v>
      </c>
      <c r="DN6" s="65">
        <f t="shared" si="12"/>
        <v>23.9</v>
      </c>
      <c r="DO6" s="65">
        <f t="shared" si="12"/>
        <v>23.6</v>
      </c>
      <c r="DP6" s="65">
        <f t="shared" si="12"/>
        <v>24.2</v>
      </c>
      <c r="DQ6" s="65">
        <f t="shared" si="12"/>
        <v>20.2</v>
      </c>
      <c r="DR6" s="65" t="str">
        <f>IF(DR8="-","【-】","【"&amp;SUBSTITUTE(TEXT(DR8,"#,##0.0"),"-","△")&amp;"】")</f>
        <v>【24.8】</v>
      </c>
      <c r="DS6" s="65">
        <f>IF(DS8="-",NA(),DS8)</f>
        <v>76.2</v>
      </c>
      <c r="DT6" s="65">
        <f t="shared" ref="DT6:EB6" si="13">IF(DT8="-",NA(),DT8)</f>
        <v>76.7</v>
      </c>
      <c r="DU6" s="65">
        <f t="shared" si="13"/>
        <v>78.7</v>
      </c>
      <c r="DV6" s="65">
        <f t="shared" si="13"/>
        <v>73.099999999999994</v>
      </c>
      <c r="DW6" s="65">
        <f t="shared" si="13"/>
        <v>15.1</v>
      </c>
      <c r="DX6" s="65">
        <f t="shared" si="13"/>
        <v>49.8</v>
      </c>
      <c r="DY6" s="65">
        <f t="shared" si="13"/>
        <v>50.9</v>
      </c>
      <c r="DZ6" s="65">
        <f t="shared" si="13"/>
        <v>51.9</v>
      </c>
      <c r="EA6" s="65">
        <f t="shared" si="13"/>
        <v>52.9</v>
      </c>
      <c r="EB6" s="65">
        <f t="shared" si="13"/>
        <v>51.4</v>
      </c>
      <c r="EC6" s="65" t="str">
        <f>IF(EC8="-","【-】","【"&amp;SUBSTITUTE(TEXT(EC8,"#,##0.0"),"-","△")&amp;"】")</f>
        <v>【54.8】</v>
      </c>
      <c r="ED6" s="65">
        <f>IF(ED8="-",NA(),ED8)</f>
        <v>76.599999999999994</v>
      </c>
      <c r="EE6" s="65">
        <f t="shared" ref="EE6:EM6" si="14">IF(EE8="-",NA(),EE8)</f>
        <v>76.3</v>
      </c>
      <c r="EF6" s="65">
        <f t="shared" si="14"/>
        <v>80</v>
      </c>
      <c r="EG6" s="65">
        <f t="shared" si="14"/>
        <v>69.3</v>
      </c>
      <c r="EH6" s="65">
        <f t="shared" si="14"/>
        <v>54.3</v>
      </c>
      <c r="EI6" s="65">
        <f t="shared" si="14"/>
        <v>65</v>
      </c>
      <c r="EJ6" s="65">
        <f t="shared" si="14"/>
        <v>66.8</v>
      </c>
      <c r="EK6" s="65">
        <f t="shared" si="14"/>
        <v>68.2</v>
      </c>
      <c r="EL6" s="65">
        <f t="shared" si="14"/>
        <v>69.400000000000006</v>
      </c>
      <c r="EM6" s="65">
        <f t="shared" si="14"/>
        <v>71.900000000000006</v>
      </c>
      <c r="EN6" s="65" t="str">
        <f>IF(EN8="-","【-】","【"&amp;SUBSTITUTE(TEXT(EN8,"#,##0.0"),"-","△")&amp;"】")</f>
        <v>【70.3】</v>
      </c>
      <c r="EO6" s="66">
        <f>IF(EO8="-",NA(),EO8)</f>
        <v>24794289</v>
      </c>
      <c r="EP6" s="66">
        <f t="shared" ref="EP6:EX6" si="15">IF(EP8="-",NA(),EP8)</f>
        <v>24991445</v>
      </c>
      <c r="EQ6" s="66">
        <f t="shared" si="15"/>
        <v>25072941</v>
      </c>
      <c r="ER6" s="66">
        <f t="shared" si="15"/>
        <v>27563732</v>
      </c>
      <c r="ES6" s="66">
        <f t="shared" si="15"/>
        <v>57783410</v>
      </c>
      <c r="ET6" s="66">
        <f t="shared" si="15"/>
        <v>45645830</v>
      </c>
      <c r="EU6" s="66">
        <f t="shared" si="15"/>
        <v>47082778</v>
      </c>
      <c r="EV6" s="66">
        <f t="shared" si="15"/>
        <v>48918364</v>
      </c>
      <c r="EW6" s="66">
        <f t="shared" si="15"/>
        <v>49696718</v>
      </c>
      <c r="EX6" s="66">
        <f t="shared" si="15"/>
        <v>45896030</v>
      </c>
      <c r="EY6" s="66" t="str">
        <f>IF(EY8="-","【-】","【"&amp;SUBSTITUTE(TEXT(EY8,"#,##0"),"-","△")&amp;"】")</f>
        <v>【49,168,683】</v>
      </c>
    </row>
    <row r="7" spans="1:155" s="67" customFormat="1">
      <c r="A7" s="48" t="s">
        <v>165</v>
      </c>
      <c r="B7" s="63">
        <f t="shared" ref="B7:AH7" si="16">B8</f>
        <v>2020</v>
      </c>
      <c r="C7" s="63">
        <f t="shared" si="16"/>
        <v>322059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20</v>
      </c>
      <c r="R7" s="63" t="str">
        <f t="shared" si="16"/>
        <v>対象</v>
      </c>
      <c r="S7" s="63" t="str">
        <f t="shared" si="16"/>
        <v>ド 透 未 訓</v>
      </c>
      <c r="T7" s="63" t="str">
        <f t="shared" si="16"/>
        <v>救 臨 感 へ 災 輪</v>
      </c>
      <c r="U7" s="64">
        <f>U8</f>
        <v>33800</v>
      </c>
      <c r="V7" s="64">
        <f>V8</f>
        <v>19219</v>
      </c>
      <c r="W7" s="63" t="str">
        <f>W8</f>
        <v>-</v>
      </c>
      <c r="X7" s="63" t="str">
        <f t="shared" si="16"/>
        <v>第１種該当</v>
      </c>
      <c r="Y7" s="63" t="str">
        <f t="shared" si="16"/>
        <v>７：１</v>
      </c>
      <c r="Z7" s="64">
        <f t="shared" si="16"/>
        <v>180</v>
      </c>
      <c r="AA7" s="64">
        <f t="shared" si="16"/>
        <v>45</v>
      </c>
      <c r="AB7" s="64" t="str">
        <f t="shared" si="16"/>
        <v>-</v>
      </c>
      <c r="AC7" s="64" t="str">
        <f t="shared" si="16"/>
        <v>-</v>
      </c>
      <c r="AD7" s="64">
        <f t="shared" si="16"/>
        <v>4</v>
      </c>
      <c r="AE7" s="64">
        <f t="shared" si="16"/>
        <v>229</v>
      </c>
      <c r="AF7" s="64">
        <f t="shared" si="16"/>
        <v>177</v>
      </c>
      <c r="AG7" s="64">
        <f t="shared" si="16"/>
        <v>32</v>
      </c>
      <c r="AH7" s="64">
        <f t="shared" si="16"/>
        <v>209</v>
      </c>
      <c r="AI7" s="65">
        <f>AI8</f>
        <v>96.6</v>
      </c>
      <c r="AJ7" s="65">
        <f t="shared" ref="AJ7:AR7" si="17">AJ8</f>
        <v>96.1</v>
      </c>
      <c r="AK7" s="65">
        <f t="shared" si="17"/>
        <v>95.5</v>
      </c>
      <c r="AL7" s="65">
        <f t="shared" si="17"/>
        <v>94.6</v>
      </c>
      <c r="AM7" s="65">
        <f t="shared" si="17"/>
        <v>95.2</v>
      </c>
      <c r="AN7" s="65">
        <f t="shared" si="17"/>
        <v>97.2</v>
      </c>
      <c r="AO7" s="65">
        <f t="shared" si="17"/>
        <v>97</v>
      </c>
      <c r="AP7" s="65">
        <f t="shared" si="17"/>
        <v>97.8</v>
      </c>
      <c r="AQ7" s="65">
        <f t="shared" si="17"/>
        <v>97</v>
      </c>
      <c r="AR7" s="65">
        <f t="shared" si="17"/>
        <v>101.8</v>
      </c>
      <c r="AS7" s="65"/>
      <c r="AT7" s="65">
        <f>AT8</f>
        <v>90.1</v>
      </c>
      <c r="AU7" s="65">
        <f t="shared" ref="AU7:BC7" si="18">AU8</f>
        <v>90</v>
      </c>
      <c r="AV7" s="65">
        <f t="shared" si="18"/>
        <v>89.3</v>
      </c>
      <c r="AW7" s="65">
        <f t="shared" si="18"/>
        <v>89.3</v>
      </c>
      <c r="AX7" s="65">
        <f t="shared" si="18"/>
        <v>86.4</v>
      </c>
      <c r="AY7" s="65">
        <f t="shared" si="18"/>
        <v>90.1</v>
      </c>
      <c r="AZ7" s="65">
        <f t="shared" si="18"/>
        <v>89.6</v>
      </c>
      <c r="BA7" s="65">
        <f t="shared" si="18"/>
        <v>89.7</v>
      </c>
      <c r="BB7" s="65">
        <f t="shared" si="18"/>
        <v>89.3</v>
      </c>
      <c r="BC7" s="65">
        <f t="shared" si="18"/>
        <v>80.7</v>
      </c>
      <c r="BD7" s="65"/>
      <c r="BE7" s="65">
        <f>BE8</f>
        <v>71.099999999999994</v>
      </c>
      <c r="BF7" s="65">
        <f t="shared" ref="BF7:BN7" si="19">BF8</f>
        <v>74.099999999999994</v>
      </c>
      <c r="BG7" s="65">
        <f t="shared" si="19"/>
        <v>77.8</v>
      </c>
      <c r="BH7" s="65">
        <f t="shared" si="19"/>
        <v>85.2</v>
      </c>
      <c r="BI7" s="65">
        <f t="shared" si="19"/>
        <v>95.3</v>
      </c>
      <c r="BJ7" s="65">
        <f t="shared" si="19"/>
        <v>76.3</v>
      </c>
      <c r="BK7" s="65">
        <f t="shared" si="19"/>
        <v>80.7</v>
      </c>
      <c r="BL7" s="65">
        <f t="shared" si="19"/>
        <v>75.900000000000006</v>
      </c>
      <c r="BM7" s="65">
        <f t="shared" si="19"/>
        <v>75.099999999999994</v>
      </c>
      <c r="BN7" s="65">
        <f t="shared" si="19"/>
        <v>91.6</v>
      </c>
      <c r="BO7" s="65"/>
      <c r="BP7" s="65">
        <f>BP8</f>
        <v>57.5</v>
      </c>
      <c r="BQ7" s="65">
        <f t="shared" ref="BQ7:BY7" si="20">BQ8</f>
        <v>56.9</v>
      </c>
      <c r="BR7" s="65">
        <f t="shared" si="20"/>
        <v>56.8</v>
      </c>
      <c r="BS7" s="65">
        <f t="shared" si="20"/>
        <v>52.6</v>
      </c>
      <c r="BT7" s="65">
        <f t="shared" si="20"/>
        <v>74.8</v>
      </c>
      <c r="BU7" s="65">
        <f t="shared" si="20"/>
        <v>72.599999999999994</v>
      </c>
      <c r="BV7" s="65">
        <f t="shared" si="20"/>
        <v>73.5</v>
      </c>
      <c r="BW7" s="65">
        <f t="shared" si="20"/>
        <v>74.099999999999994</v>
      </c>
      <c r="BX7" s="65">
        <f t="shared" si="20"/>
        <v>74.400000000000006</v>
      </c>
      <c r="BY7" s="65">
        <f t="shared" si="20"/>
        <v>64.5</v>
      </c>
      <c r="BZ7" s="65"/>
      <c r="CA7" s="66">
        <f>CA8</f>
        <v>35583</v>
      </c>
      <c r="CB7" s="66">
        <f t="shared" ref="CB7:CJ7" si="21">CB8</f>
        <v>36828</v>
      </c>
      <c r="CC7" s="66">
        <f t="shared" si="21"/>
        <v>36905</v>
      </c>
      <c r="CD7" s="66">
        <f t="shared" si="21"/>
        <v>37529</v>
      </c>
      <c r="CE7" s="66">
        <f t="shared" si="21"/>
        <v>41442</v>
      </c>
      <c r="CF7" s="66">
        <f t="shared" si="21"/>
        <v>50510</v>
      </c>
      <c r="CG7" s="66">
        <f t="shared" si="21"/>
        <v>50958</v>
      </c>
      <c r="CH7" s="66">
        <f t="shared" si="21"/>
        <v>52405</v>
      </c>
      <c r="CI7" s="66">
        <f t="shared" si="21"/>
        <v>53523</v>
      </c>
      <c r="CJ7" s="66">
        <f t="shared" si="21"/>
        <v>51594</v>
      </c>
      <c r="CK7" s="65"/>
      <c r="CL7" s="66">
        <f>CL8</f>
        <v>8936</v>
      </c>
      <c r="CM7" s="66">
        <f t="shared" ref="CM7:CU7" si="22">CM8</f>
        <v>8695</v>
      </c>
      <c r="CN7" s="66">
        <f t="shared" si="22"/>
        <v>8776</v>
      </c>
      <c r="CO7" s="66">
        <f t="shared" si="22"/>
        <v>9214</v>
      </c>
      <c r="CP7" s="66">
        <f t="shared" si="22"/>
        <v>8971</v>
      </c>
      <c r="CQ7" s="66">
        <f t="shared" si="22"/>
        <v>13552</v>
      </c>
      <c r="CR7" s="66">
        <f t="shared" si="22"/>
        <v>13792</v>
      </c>
      <c r="CS7" s="66">
        <f t="shared" si="22"/>
        <v>14290</v>
      </c>
      <c r="CT7" s="66">
        <f t="shared" si="22"/>
        <v>15111</v>
      </c>
      <c r="CU7" s="66">
        <f t="shared" si="22"/>
        <v>13767</v>
      </c>
      <c r="CV7" s="65"/>
      <c r="CW7" s="65">
        <f>CW8</f>
        <v>55</v>
      </c>
      <c r="CX7" s="65">
        <f t="shared" ref="CX7:DF7" si="23">CX8</f>
        <v>55</v>
      </c>
      <c r="CY7" s="65">
        <f t="shared" si="23"/>
        <v>54.2</v>
      </c>
      <c r="CZ7" s="65">
        <f t="shared" si="23"/>
        <v>54.8</v>
      </c>
      <c r="DA7" s="65">
        <f t="shared" si="23"/>
        <v>64.5</v>
      </c>
      <c r="DB7" s="65">
        <f t="shared" si="23"/>
        <v>55.8</v>
      </c>
      <c r="DC7" s="65">
        <f t="shared" si="23"/>
        <v>56.1</v>
      </c>
      <c r="DD7" s="65">
        <f t="shared" si="23"/>
        <v>56</v>
      </c>
      <c r="DE7" s="65">
        <f t="shared" si="23"/>
        <v>56.2</v>
      </c>
      <c r="DF7" s="65">
        <f t="shared" si="23"/>
        <v>63.4</v>
      </c>
      <c r="DG7" s="65"/>
      <c r="DH7" s="65">
        <f>DH8</f>
        <v>17.100000000000001</v>
      </c>
      <c r="DI7" s="65">
        <f t="shared" ref="DI7:DQ7" si="24">DI8</f>
        <v>16.8</v>
      </c>
      <c r="DJ7" s="65">
        <f t="shared" si="24"/>
        <v>16.899999999999999</v>
      </c>
      <c r="DK7" s="65">
        <f t="shared" si="24"/>
        <v>16.600000000000001</v>
      </c>
      <c r="DL7" s="65">
        <f t="shared" si="24"/>
        <v>16.8</v>
      </c>
      <c r="DM7" s="65">
        <f t="shared" si="24"/>
        <v>23.8</v>
      </c>
      <c r="DN7" s="65">
        <f t="shared" si="24"/>
        <v>23.9</v>
      </c>
      <c r="DO7" s="65">
        <f t="shared" si="24"/>
        <v>23.6</v>
      </c>
      <c r="DP7" s="65">
        <f t="shared" si="24"/>
        <v>24.2</v>
      </c>
      <c r="DQ7" s="65">
        <f t="shared" si="24"/>
        <v>20.2</v>
      </c>
      <c r="DR7" s="65"/>
      <c r="DS7" s="65">
        <f>DS8</f>
        <v>76.2</v>
      </c>
      <c r="DT7" s="65">
        <f t="shared" ref="DT7:EB7" si="25">DT8</f>
        <v>76.7</v>
      </c>
      <c r="DU7" s="65">
        <f t="shared" si="25"/>
        <v>78.7</v>
      </c>
      <c r="DV7" s="65">
        <f t="shared" si="25"/>
        <v>73.099999999999994</v>
      </c>
      <c r="DW7" s="65">
        <f t="shared" si="25"/>
        <v>15.1</v>
      </c>
      <c r="DX7" s="65">
        <f t="shared" si="25"/>
        <v>49.8</v>
      </c>
      <c r="DY7" s="65">
        <f t="shared" si="25"/>
        <v>50.9</v>
      </c>
      <c r="DZ7" s="65">
        <f t="shared" si="25"/>
        <v>51.9</v>
      </c>
      <c r="EA7" s="65">
        <f t="shared" si="25"/>
        <v>52.9</v>
      </c>
      <c r="EB7" s="65">
        <f t="shared" si="25"/>
        <v>51.4</v>
      </c>
      <c r="EC7" s="65"/>
      <c r="ED7" s="65">
        <f>ED8</f>
        <v>76.599999999999994</v>
      </c>
      <c r="EE7" s="65">
        <f t="shared" ref="EE7:EM7" si="26">EE8</f>
        <v>76.3</v>
      </c>
      <c r="EF7" s="65">
        <f t="shared" si="26"/>
        <v>80</v>
      </c>
      <c r="EG7" s="65">
        <f t="shared" si="26"/>
        <v>69.3</v>
      </c>
      <c r="EH7" s="65">
        <f t="shared" si="26"/>
        <v>54.3</v>
      </c>
      <c r="EI7" s="65">
        <f t="shared" si="26"/>
        <v>65</v>
      </c>
      <c r="EJ7" s="65">
        <f t="shared" si="26"/>
        <v>66.8</v>
      </c>
      <c r="EK7" s="65">
        <f t="shared" si="26"/>
        <v>68.2</v>
      </c>
      <c r="EL7" s="65">
        <f t="shared" si="26"/>
        <v>69.400000000000006</v>
      </c>
      <c r="EM7" s="65">
        <f t="shared" si="26"/>
        <v>71.900000000000006</v>
      </c>
      <c r="EN7" s="65"/>
      <c r="EO7" s="66">
        <f>EO8</f>
        <v>24794289</v>
      </c>
      <c r="EP7" s="66">
        <f t="shared" ref="EP7:EX7" si="27">EP8</f>
        <v>24991445</v>
      </c>
      <c r="EQ7" s="66">
        <f t="shared" si="27"/>
        <v>25072941</v>
      </c>
      <c r="ER7" s="66">
        <f t="shared" si="27"/>
        <v>27563732</v>
      </c>
      <c r="ES7" s="66">
        <f t="shared" si="27"/>
        <v>57783410</v>
      </c>
      <c r="ET7" s="66">
        <f t="shared" si="27"/>
        <v>45645830</v>
      </c>
      <c r="EU7" s="66">
        <f t="shared" si="27"/>
        <v>47082778</v>
      </c>
      <c r="EV7" s="66">
        <f t="shared" si="27"/>
        <v>48918364</v>
      </c>
      <c r="EW7" s="66">
        <f t="shared" si="27"/>
        <v>49696718</v>
      </c>
      <c r="EX7" s="66">
        <f t="shared" si="27"/>
        <v>45896030</v>
      </c>
      <c r="EY7" s="66"/>
    </row>
    <row r="8" spans="1:155" s="67" customFormat="1">
      <c r="A8" s="48"/>
      <c r="B8" s="68">
        <v>2020</v>
      </c>
      <c r="C8" s="68">
        <v>322059</v>
      </c>
      <c r="D8" s="68">
        <v>46</v>
      </c>
      <c r="E8" s="68">
        <v>6</v>
      </c>
      <c r="F8" s="68">
        <v>0</v>
      </c>
      <c r="G8" s="68">
        <v>1</v>
      </c>
      <c r="H8" s="68" t="s">
        <v>166</v>
      </c>
      <c r="I8" s="68" t="s">
        <v>167</v>
      </c>
      <c r="J8" s="68" t="s">
        <v>168</v>
      </c>
      <c r="K8" s="68" t="s">
        <v>169</v>
      </c>
      <c r="L8" s="68" t="s">
        <v>170</v>
      </c>
      <c r="M8" s="68" t="s">
        <v>171</v>
      </c>
      <c r="N8" s="68" t="s">
        <v>172</v>
      </c>
      <c r="O8" s="68" t="s">
        <v>173</v>
      </c>
      <c r="P8" s="68" t="s">
        <v>174</v>
      </c>
      <c r="Q8" s="69">
        <v>20</v>
      </c>
      <c r="R8" s="68" t="s">
        <v>175</v>
      </c>
      <c r="S8" s="68" t="s">
        <v>176</v>
      </c>
      <c r="T8" s="68" t="s">
        <v>177</v>
      </c>
      <c r="U8" s="69">
        <v>33800</v>
      </c>
      <c r="V8" s="69">
        <v>19219</v>
      </c>
      <c r="W8" s="68" t="s">
        <v>39</v>
      </c>
      <c r="X8" s="68" t="s">
        <v>178</v>
      </c>
      <c r="Y8" s="70" t="s">
        <v>179</v>
      </c>
      <c r="Z8" s="69">
        <v>180</v>
      </c>
      <c r="AA8" s="69">
        <v>45</v>
      </c>
      <c r="AB8" s="69" t="s">
        <v>39</v>
      </c>
      <c r="AC8" s="69" t="s">
        <v>39</v>
      </c>
      <c r="AD8" s="69">
        <v>4</v>
      </c>
      <c r="AE8" s="69">
        <v>229</v>
      </c>
      <c r="AF8" s="69">
        <v>177</v>
      </c>
      <c r="AG8" s="69">
        <v>32</v>
      </c>
      <c r="AH8" s="69">
        <v>209</v>
      </c>
      <c r="AI8" s="71">
        <v>96.6</v>
      </c>
      <c r="AJ8" s="71">
        <v>96.1</v>
      </c>
      <c r="AK8" s="71">
        <v>95.5</v>
      </c>
      <c r="AL8" s="71">
        <v>94.6</v>
      </c>
      <c r="AM8" s="71">
        <v>95.2</v>
      </c>
      <c r="AN8" s="71">
        <v>97.2</v>
      </c>
      <c r="AO8" s="71">
        <v>97</v>
      </c>
      <c r="AP8" s="71">
        <v>97.8</v>
      </c>
      <c r="AQ8" s="71">
        <v>97</v>
      </c>
      <c r="AR8" s="71">
        <v>101.8</v>
      </c>
      <c r="AS8" s="71">
        <v>102.5</v>
      </c>
      <c r="AT8" s="71">
        <v>90.1</v>
      </c>
      <c r="AU8" s="71">
        <v>90</v>
      </c>
      <c r="AV8" s="71">
        <v>89.3</v>
      </c>
      <c r="AW8" s="71">
        <v>89.3</v>
      </c>
      <c r="AX8" s="71">
        <v>86.4</v>
      </c>
      <c r="AY8" s="71">
        <v>90.1</v>
      </c>
      <c r="AZ8" s="71">
        <v>89.6</v>
      </c>
      <c r="BA8" s="71">
        <v>89.7</v>
      </c>
      <c r="BB8" s="71">
        <v>89.3</v>
      </c>
      <c r="BC8" s="71">
        <v>80.7</v>
      </c>
      <c r="BD8" s="71">
        <v>84.7</v>
      </c>
      <c r="BE8" s="72">
        <v>71.099999999999994</v>
      </c>
      <c r="BF8" s="72">
        <v>74.099999999999994</v>
      </c>
      <c r="BG8" s="72">
        <v>77.8</v>
      </c>
      <c r="BH8" s="72">
        <v>85.2</v>
      </c>
      <c r="BI8" s="72">
        <v>95.3</v>
      </c>
      <c r="BJ8" s="72">
        <v>76.3</v>
      </c>
      <c r="BK8" s="72">
        <v>80.7</v>
      </c>
      <c r="BL8" s="72">
        <v>75.900000000000006</v>
      </c>
      <c r="BM8" s="72">
        <v>75.099999999999994</v>
      </c>
      <c r="BN8" s="72">
        <v>91.6</v>
      </c>
      <c r="BO8" s="72">
        <v>69.3</v>
      </c>
      <c r="BP8" s="71">
        <v>57.5</v>
      </c>
      <c r="BQ8" s="71">
        <v>56.9</v>
      </c>
      <c r="BR8" s="71">
        <v>56.8</v>
      </c>
      <c r="BS8" s="71">
        <v>52.6</v>
      </c>
      <c r="BT8" s="71">
        <v>74.8</v>
      </c>
      <c r="BU8" s="71">
        <v>72.599999999999994</v>
      </c>
      <c r="BV8" s="71">
        <v>73.5</v>
      </c>
      <c r="BW8" s="71">
        <v>74.099999999999994</v>
      </c>
      <c r="BX8" s="71">
        <v>74.400000000000006</v>
      </c>
      <c r="BY8" s="71">
        <v>64.5</v>
      </c>
      <c r="BZ8" s="71">
        <v>67.2</v>
      </c>
      <c r="CA8" s="72">
        <v>35583</v>
      </c>
      <c r="CB8" s="72">
        <v>36828</v>
      </c>
      <c r="CC8" s="72">
        <v>36905</v>
      </c>
      <c r="CD8" s="72">
        <v>37529</v>
      </c>
      <c r="CE8" s="72">
        <v>41442</v>
      </c>
      <c r="CF8" s="72">
        <v>50510</v>
      </c>
      <c r="CG8" s="72">
        <v>50958</v>
      </c>
      <c r="CH8" s="72">
        <v>52405</v>
      </c>
      <c r="CI8" s="72">
        <v>53523</v>
      </c>
      <c r="CJ8" s="72">
        <v>51594</v>
      </c>
      <c r="CK8" s="71">
        <v>56733</v>
      </c>
      <c r="CL8" s="72">
        <v>8936</v>
      </c>
      <c r="CM8" s="72">
        <v>8695</v>
      </c>
      <c r="CN8" s="72">
        <v>8776</v>
      </c>
      <c r="CO8" s="72">
        <v>9214</v>
      </c>
      <c r="CP8" s="72">
        <v>8971</v>
      </c>
      <c r="CQ8" s="72">
        <v>13552</v>
      </c>
      <c r="CR8" s="72">
        <v>13792</v>
      </c>
      <c r="CS8" s="72">
        <v>14290</v>
      </c>
      <c r="CT8" s="72">
        <v>15111</v>
      </c>
      <c r="CU8" s="72">
        <v>13767</v>
      </c>
      <c r="CV8" s="71">
        <v>16778</v>
      </c>
      <c r="CW8" s="72">
        <v>55</v>
      </c>
      <c r="CX8" s="72">
        <v>55</v>
      </c>
      <c r="CY8" s="72">
        <v>54.2</v>
      </c>
      <c r="CZ8" s="72">
        <v>54.8</v>
      </c>
      <c r="DA8" s="72">
        <v>64.5</v>
      </c>
      <c r="DB8" s="72">
        <v>55.8</v>
      </c>
      <c r="DC8" s="72">
        <v>56.1</v>
      </c>
      <c r="DD8" s="72">
        <v>56</v>
      </c>
      <c r="DE8" s="72">
        <v>56.2</v>
      </c>
      <c r="DF8" s="72">
        <v>63.4</v>
      </c>
      <c r="DG8" s="72">
        <v>58.8</v>
      </c>
      <c r="DH8" s="72">
        <v>17.100000000000001</v>
      </c>
      <c r="DI8" s="72">
        <v>16.8</v>
      </c>
      <c r="DJ8" s="72">
        <v>16.899999999999999</v>
      </c>
      <c r="DK8" s="72">
        <v>16.600000000000001</v>
      </c>
      <c r="DL8" s="72">
        <v>16.8</v>
      </c>
      <c r="DM8" s="72">
        <v>23.8</v>
      </c>
      <c r="DN8" s="72">
        <v>23.9</v>
      </c>
      <c r="DO8" s="72">
        <v>23.6</v>
      </c>
      <c r="DP8" s="72">
        <v>24.2</v>
      </c>
      <c r="DQ8" s="72">
        <v>20.2</v>
      </c>
      <c r="DR8" s="72">
        <v>24.8</v>
      </c>
      <c r="DS8" s="71">
        <v>76.2</v>
      </c>
      <c r="DT8" s="71">
        <v>76.7</v>
      </c>
      <c r="DU8" s="71">
        <v>78.7</v>
      </c>
      <c r="DV8" s="71">
        <v>73.099999999999994</v>
      </c>
      <c r="DW8" s="71">
        <v>15.1</v>
      </c>
      <c r="DX8" s="71">
        <v>49.8</v>
      </c>
      <c r="DY8" s="71">
        <v>50.9</v>
      </c>
      <c r="DZ8" s="71">
        <v>51.9</v>
      </c>
      <c r="EA8" s="71">
        <v>52.9</v>
      </c>
      <c r="EB8" s="71">
        <v>51.4</v>
      </c>
      <c r="EC8" s="71">
        <v>54.8</v>
      </c>
      <c r="ED8" s="71">
        <v>76.599999999999994</v>
      </c>
      <c r="EE8" s="71">
        <v>76.3</v>
      </c>
      <c r="EF8" s="71">
        <v>80</v>
      </c>
      <c r="EG8" s="71">
        <v>69.3</v>
      </c>
      <c r="EH8" s="71">
        <v>54.3</v>
      </c>
      <c r="EI8" s="71">
        <v>65</v>
      </c>
      <c r="EJ8" s="71">
        <v>66.8</v>
      </c>
      <c r="EK8" s="71">
        <v>68.2</v>
      </c>
      <c r="EL8" s="71">
        <v>69.400000000000006</v>
      </c>
      <c r="EM8" s="71">
        <v>71.900000000000006</v>
      </c>
      <c r="EN8" s="71">
        <v>70.3</v>
      </c>
      <c r="EO8" s="72">
        <v>24794289</v>
      </c>
      <c r="EP8" s="72">
        <v>24991445</v>
      </c>
      <c r="EQ8" s="72">
        <v>25072941</v>
      </c>
      <c r="ER8" s="72">
        <v>27563732</v>
      </c>
      <c r="ES8" s="72">
        <v>57783410</v>
      </c>
      <c r="ET8" s="72">
        <v>45645830</v>
      </c>
      <c r="EU8" s="72">
        <v>47082778</v>
      </c>
      <c r="EV8" s="72">
        <v>48918364</v>
      </c>
      <c r="EW8" s="72">
        <v>49696718</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2022-02-02T08:36:08Z</cp:lastPrinted>
  <dcterms:modified xsi:type="dcterms:W3CDTF">2022-02-02T08:36:10Z</dcterms:modified>
</cp:coreProperties>
</file>