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1_課(室)共有\財政部財政課\令和03年度(2021)\040104財政調査(財務_財務)\その他財政調査一般(03／2025)\公営企業\0000078_【２／３（木）県〆切】公営企業に係る「経営比較分析表」の分析等について\提出用\"/>
    </mc:Choice>
  </mc:AlternateContent>
  <xr:revisionPtr revIDLastSave="0" documentId="13_ncr:1_{592352A3-2C1F-4562-B553-B50B4BF8A970}" xr6:coauthVersionLast="45" xr6:coauthVersionMax="45" xr10:uidLastSave="{00000000-0000-0000-0000-000000000000}"/>
  <workbookProtection workbookAlgorithmName="SHA-512" workbookHashValue="A4TVcT+/NdH3Z1I2656JN+sOUupwMfneS58bphNRH6gt/8voDsvSqPdEBC9Vt5HtKiaQeRVD7OApwHX/1DjlXA==" workbookSaltValue="VmRQI73Tyu4AZ1Hwi/K7yg==" workbookSpinCount="100000" lockStructure="1"/>
  <bookViews>
    <workbookView xWindow="810" yWindow="-120" windowWidth="2811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<sst xmlns="http://schemas.openxmlformats.org/spreadsheetml/2006/main" count="247" uniqueCount="119">
  <si>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</si>
  <si>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</si>
  <si>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</si>
  <si>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</si>
  <si>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</si>
  <si>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</si>
  <si>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</si>
  <si>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</si>
  <si>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</si>
  <si>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</si>
  <si>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</si>
  <si>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</si>
  <si>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</si>
  <si>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</si>
  <si>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</si>
  <si>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</si>
  <si>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</si>
  <si>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</si>
  <si>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</si>
  <si>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</si>
  <si>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</si>
  <si>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</si>
  <si>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</si>
  <si>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</si>
  <si>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</si>
  <si>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</si>
  <si>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</si>
  <si>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</si>
  <si>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</si>
  <si>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</si>
  <si>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</si>
  <si>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</si>
  <si>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</si>
  <si>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</si>
  <si>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</si>
  <si>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</si>
  <si>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</si>
  <si>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</si>
  <si>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</si>
  <si>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</si>
  <si>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</si>
  <si>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</si>
  <si>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</si>
  <si>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</si>
  <si>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</si>
  <si>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</si>
  <si>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</si>
  <si>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</si>
  <si>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</si>
  <si>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</si>
  <si>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</si>
  <si>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</si>
  <si>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</si>
  <si>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</si>
  <si>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</si>
  <si>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</si>
  <si>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</si>
  <si>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</si>
  <si>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</si>
  <si>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</si>
  <si>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</si>
  <si>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</si>
  <si>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</si>
  <si>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</si>
  <si>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</si>
  <si>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</si>
  <si>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</si>
  <si>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</si>
  <si>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</si>
  <si>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</si>
  <si>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</si>
  <si>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</si>
  <si>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</si>
  <si>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</si>
  <si>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</si>
  <si>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</si>
  <si>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</si>
  <si>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</si>
  <si>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</si>
  <si>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</si>
  <si>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</si>
  <si>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</si>
  <si>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</si>
  <si>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</si>
  <si>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</si>
  <si>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</si>
  <si>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</si>
  <si>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</si>
  <si>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</si>
  <si>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</si>
  <si>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</si>
  <si>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</si>
  <si>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</si>
  <si>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</si>
  <si>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</si>
  <si>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</si>
  <si>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</si>
  <si>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</si>
  <si>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</si>
  <si>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</si>
  <si>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</si>
  <si>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</si>
  <si>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</si>
  <si>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</si>
  <si>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</si>
  <si>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</si>
  <si>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</si>
  <si>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</si>
  <si>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</si>
  <si>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</si>
  <si>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</si>
  <si>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</si>
  <si>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</si>
  <si>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</si>
  <si>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</si>
  <si>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</si>
  <si>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本事業は、特定地域排水処理事業とあわせ、浄化槽設置事業会計として実施している。
　経営状況は、公共下水道との負担の公平性の観点から、使用料体系が同一となっており、使用料収入等の自主財源で維持管理経費を賄うことができず、市債償還額の不足分とあわせ、一般会計繰入金に頼らざるを得ない状況である。
　①収益的収支比率　前年に比べ、収益及び費用は減少したが、地方債償還金は増加した。その結果、収益の減少率が、総費用及び地方債償還金の合計の減少率を上回り、前年度より1.42ポイント減少した。
　④企業債残高対事業規模比率　企業債残高を一般会計繰入金で全額負担していることから、比率の計上はない。
　⑤経費回収率　汚水処理費における維持管理経費の減少に対し、使用料収入が増加したことから、14.99ポイント増加した。
　⑥汚水処理原価　汚水処理費の減額に対して、有収水量が増加したことから、75.61円の減額となった。
　⑦施設利用率　前年度より1.54ポイント増加した。
　⑧水洗化率　前年度より0.7ポイント増加し、高い水準を維持している。</t>
    <rPh sb="6" eb="8">
      <t>トクテイ</t>
    </rPh>
    <rPh sb="8" eb="10">
      <t>チイキ</t>
    </rPh>
    <rPh sb="10" eb="12">
      <t>ハイスイ</t>
    </rPh>
    <rPh sb="12" eb="14">
      <t>ショリ</t>
    </rPh>
    <rPh sb="14" eb="16">
      <t>ジギョウ</t>
    </rPh>
    <rPh sb="452" eb="454">
      <t>ゾウカ</t>
    </rPh>
    <phoneticPr fontId="4"/>
  </si>
  <si>
    <t>　本事業は、平成11年度から実施した事業であり、法定耐用年数を経過する施設はなく、主にブロアポンプ等の機器類について、老朽化の状況に応じた修繕を行っている。
　今後も適正な維持管理に努めるとともに、老朽化の進行や更新期の到来に備え、長寿命化、更新の方法について、検討を行う必要がある。</t>
    <phoneticPr fontId="4"/>
  </si>
  <si>
    <t>　本事業は、新規の浄化槽設置を終了していることから、今後は、施設の適正な管理運営を実施していく必要がある。
　令和２年度は、施設修繕費等の維持管理経費が減少した一方で使用料収入が増加したことから、経費回収率が前年度より増加し、類似団体平均を上回った。また、汚水処理原価は、類似団体を下回った。
　今後とも、施設の適正な維持管理に努める一方で、引き続き経費の削減に努め、経営の改善を図っていく。</t>
    <rPh sb="141" eb="14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</si>
</sst>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11-47C1-AE15-757E34F677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C11-47C1-AE15-757E34F677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52.55</c:v>
                </c:pt>
                <c:pt idx="1">
                  <c:v>52.82</c:v>
                </c:pt>
                <c:pt idx="2">
                  <c:v>50.26</c:v>
                </c:pt>
                <c:pt idx="3">
                  <c:v>48.72</c:v>
                </c:pt>
                <c:pt idx="4">
                  <c:v>50.26</c:v>
                </c:pt>
              </c:numCache>
            </c:numRef>
          </c:val>
          <c:extLst>
            <c:ext xmlns:c16="http://schemas.microsoft.com/office/drawing/2014/chart" uri="{C3380CC4-5D6E-409C-BE32-E72D297353CC}">
              <c16:uniqueId val="{00000000-7562-473E-B874-EAFC9690CF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7562-473E-B874-EAFC9690CF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98.34</c:v>
                </c:pt>
                <c:pt idx="1">
                  <c:v>98.49</c:v>
                </c:pt>
                <c:pt idx="2">
                  <c:v>97.96</c:v>
                </c:pt>
                <c:pt idx="3">
                  <c:v>98.83</c:v>
                </c:pt>
                <c:pt idx="4">
                  <c:v>99.53</c:v>
                </c:pt>
              </c:numCache>
            </c:numRef>
          </c:val>
          <c:extLst>
            <c:ext xmlns:c16="http://schemas.microsoft.com/office/drawing/2014/chart" uri="{C3380CC4-5D6E-409C-BE32-E72D297353CC}">
              <c16:uniqueId val="{00000000-E0A2-488A-BE93-51D8DEA9DF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E0A2-488A-BE93-51D8DEA9DF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87.3</c:v>
                </c:pt>
                <c:pt idx="1">
                  <c:v>86.25</c:v>
                </c:pt>
                <c:pt idx="2">
                  <c:v>88.81</c:v>
                </c:pt>
                <c:pt idx="3">
                  <c:v>90.44</c:v>
                </c:pt>
                <c:pt idx="4">
                  <c:v>89.02</c:v>
                </c:pt>
              </c:numCache>
            </c:numRef>
          </c:val>
          <c:extLst>
            <c:ext xmlns:c16="http://schemas.microsoft.com/office/drawing/2014/chart" uri="{C3380CC4-5D6E-409C-BE32-E72D297353CC}">
              <c16:uniqueId val="{00000000-84AE-4D45-AD2E-E4511C3718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AE-4D45-AD2E-E4511C3718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39-4D2E-AFA7-CB04DA6444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39-4D2E-AFA7-CB04DA6444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B6-46AF-9801-58A5625275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B6-46AF-9801-58A5625275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67-4886-9DAF-145A57EF21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67-4886-9DAF-145A57EF21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5B-4DC3-9827-A7F795BE69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5B-4DC3-9827-A7F795BE69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55-4468-8DFE-4C59D3FD2D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2255-4468-8DFE-4C59D3FD2D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80.87</c:v>
                </c:pt>
                <c:pt idx="1">
                  <c:v>75.260000000000005</c:v>
                </c:pt>
                <c:pt idx="2">
                  <c:v>68.31</c:v>
                </c:pt>
                <c:pt idx="3">
                  <c:v>50.3</c:v>
                </c:pt>
                <c:pt idx="4">
                  <c:v>65.290000000000006</c:v>
                </c:pt>
              </c:numCache>
            </c:numRef>
          </c:val>
          <c:extLst>
            <c:ext xmlns:c16="http://schemas.microsoft.com/office/drawing/2014/chart" uri="{C3380CC4-5D6E-409C-BE32-E72D297353CC}">
              <c16:uniqueId val="{00000000-25C1-40E1-AA06-1BFB1C7B350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25C1-40E1-AA06-1BFB1C7B350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220.4</c:v>
                </c:pt>
                <c:pt idx="1">
                  <c:v>236.97</c:v>
                </c:pt>
                <c:pt idx="2">
                  <c:v>261.04000000000002</c:v>
                </c:pt>
                <c:pt idx="3">
                  <c:v>355.17</c:v>
                </c:pt>
                <c:pt idx="4">
                  <c:v>279.56</c:v>
                </c:pt>
              </c:numCache>
            </c:numRef>
          </c:val>
          <c:extLst>
            <c:ext xmlns:c16="http://schemas.microsoft.com/office/drawing/2014/chart" uri="{C3380CC4-5D6E-409C-BE32-E72D297353CC}">
              <c16:uniqueId val="{00000000-227D-4D86-9CAE-FD67ECF058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227D-4D86-9CAE-FD67ECF058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出雲市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174684</v>
      </c>
      <c r="AM8" s="51"/>
      <c r="AN8" s="51"/>
      <c r="AO8" s="51"/>
      <c r="AP8" s="51"/>
      <c r="AQ8" s="51"/>
      <c r="AR8" s="51"/>
      <c r="AS8" s="51"/>
      <c r="AT8" s="46">
        <f>データ!T6</f>
        <v>624.36</v>
      </c>
      <c r="AU8" s="46"/>
      <c r="AV8" s="46"/>
      <c r="AW8" s="46"/>
      <c r="AX8" s="46"/>
      <c r="AY8" s="46"/>
      <c r="AZ8" s="46"/>
      <c r="BA8" s="46"/>
      <c r="BB8" s="46">
        <f>データ!U6</f>
        <v>279.77999999999997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0.24</v>
      </c>
      <c r="Q10" s="46"/>
      <c r="R10" s="46"/>
      <c r="S10" s="46"/>
      <c r="T10" s="46"/>
      <c r="U10" s="46"/>
      <c r="V10" s="46"/>
      <c r="W10" s="46">
        <f>データ!Q6</f>
        <v>100</v>
      </c>
      <c r="X10" s="46"/>
      <c r="Y10" s="46"/>
      <c r="Z10" s="46"/>
      <c r="AA10" s="46"/>
      <c r="AB10" s="46"/>
      <c r="AC10" s="46"/>
      <c r="AD10" s="51">
        <f>データ!R6</f>
        <v>3352</v>
      </c>
      <c r="AE10" s="51"/>
      <c r="AF10" s="51"/>
      <c r="AG10" s="51"/>
      <c r="AH10" s="51"/>
      <c r="AI10" s="51"/>
      <c r="AJ10" s="51"/>
      <c r="AK10" s="2"/>
      <c r="AL10" s="51">
        <f>データ!V6</f>
        <v>422</v>
      </c>
      <c r="AM10" s="51"/>
      <c r="AN10" s="51"/>
      <c r="AO10" s="51"/>
      <c r="AP10" s="51"/>
      <c r="AQ10" s="51"/>
      <c r="AR10" s="51"/>
      <c r="AS10" s="51"/>
      <c r="AT10" s="46">
        <f>データ!W6</f>
        <v>0.08</v>
      </c>
      <c r="AU10" s="46"/>
      <c r="AV10" s="46"/>
      <c r="AW10" s="46"/>
      <c r="AX10" s="46"/>
      <c r="AY10" s="46"/>
      <c r="AZ10" s="46"/>
      <c r="BA10" s="46"/>
      <c r="BB10" s="46">
        <f>データ!X6</f>
        <v>5275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YFG+r9wTLmhD4nx3t4yqGnQOS357ZzWTWyJx28GTDEjCRtrce5E5BgzRpadXd+Y/ag8PJ1d4E2wRtFAcozTmpQ==" saltValue="uvqL2QnZxqCj9fa+Qi6P9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322032</v>
      </c>
      <c r="D6" s="33">
        <f t="shared" si="3"/>
        <v>47</v>
      </c>
      <c r="E6" s="33">
        <f t="shared" si="3"/>
        <v>18</v>
      </c>
      <c r="F6" s="33">
        <f t="shared" si="3"/>
        <v>1</v>
      </c>
      <c r="G6" s="33">
        <f t="shared" si="3"/>
        <v>0</v>
      </c>
      <c r="H6" s="33" t="str">
        <f t="shared" si="3"/>
        <v>島根県　出雲市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0.24</v>
      </c>
      <c r="Q6" s="34">
        <f t="shared" si="3"/>
        <v>100</v>
      </c>
      <c r="R6" s="34">
        <f t="shared" si="3"/>
        <v>3352</v>
      </c>
      <c r="S6" s="34">
        <f t="shared" si="3"/>
        <v>174684</v>
      </c>
      <c r="T6" s="34">
        <f t="shared" si="3"/>
        <v>624.36</v>
      </c>
      <c r="U6" s="34">
        <f t="shared" si="3"/>
        <v>279.77999999999997</v>
      </c>
      <c r="V6" s="34">
        <f t="shared" si="3"/>
        <v>422</v>
      </c>
      <c r="W6" s="34">
        <f t="shared" si="3"/>
        <v>0.08</v>
      </c>
      <c r="X6" s="34">
        <f t="shared" si="3"/>
        <v>5275</v>
      </c>
      <c r="Y6" s="35">
        <f>IF(Y7="",NA(),Y7)</f>
        <v>87.3</v>
      </c>
      <c r="Z6" s="35">
        <f t="shared" ref="Z6:AH6" si="4">IF(Z7="",NA(),Z7)</f>
        <v>86.25</v>
      </c>
      <c r="AA6" s="35">
        <f t="shared" si="4"/>
        <v>88.81</v>
      </c>
      <c r="AB6" s="35">
        <f t="shared" si="4"/>
        <v>90.44</v>
      </c>
      <c r="AC6" s="35">
        <f t="shared" si="4"/>
        <v>89.02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566.35</v>
      </c>
      <c r="BL6" s="35">
        <f t="shared" si="7"/>
        <v>888.8</v>
      </c>
      <c r="BM6" s="35">
        <f t="shared" si="7"/>
        <v>855.65</v>
      </c>
      <c r="BN6" s="35">
        <f t="shared" si="7"/>
        <v>862.99</v>
      </c>
      <c r="BO6" s="35">
        <f t="shared" si="7"/>
        <v>782.91</v>
      </c>
      <c r="BP6" s="34" t="str">
        <f>IF(BP7="","",IF(BP7="-","【-】","【"&amp;SUBSTITUTE(TEXT(BP7,"#,##0.00"),"-","△")&amp;"】"))</f>
        <v>【780.89】</v>
      </c>
      <c r="BQ6" s="35">
        <f>IF(BQ7="",NA(),BQ7)</f>
        <v>80.87</v>
      </c>
      <c r="BR6" s="35">
        <f t="shared" ref="BR6:BZ6" si="8">IF(BR7="",NA(),BR7)</f>
        <v>75.260000000000005</v>
      </c>
      <c r="BS6" s="35">
        <f t="shared" si="8"/>
        <v>68.31</v>
      </c>
      <c r="BT6" s="35">
        <f t="shared" si="8"/>
        <v>50.3</v>
      </c>
      <c r="BU6" s="35">
        <f t="shared" si="8"/>
        <v>65.290000000000006</v>
      </c>
      <c r="BV6" s="35">
        <f t="shared" si="8"/>
        <v>52.27</v>
      </c>
      <c r="BW6" s="35">
        <f t="shared" si="8"/>
        <v>52.55</v>
      </c>
      <c r="BX6" s="35">
        <f t="shared" si="8"/>
        <v>52.23</v>
      </c>
      <c r="BY6" s="35">
        <f t="shared" si="8"/>
        <v>50.06</v>
      </c>
      <c r="BZ6" s="35">
        <f t="shared" si="8"/>
        <v>49.38</v>
      </c>
      <c r="CA6" s="34" t="str">
        <f>IF(CA7="","",IF(CA7="-","【-】","【"&amp;SUBSTITUTE(TEXT(CA7,"#,##0.00"),"-","△")&amp;"】"))</f>
        <v>【48.58】</v>
      </c>
      <c r="CB6" s="35">
        <f>IF(CB7="",NA(),CB7)</f>
        <v>220.4</v>
      </c>
      <c r="CC6" s="35">
        <f t="shared" ref="CC6:CK6" si="9">IF(CC7="",NA(),CC7)</f>
        <v>236.97</v>
      </c>
      <c r="CD6" s="35">
        <f t="shared" si="9"/>
        <v>261.04000000000002</v>
      </c>
      <c r="CE6" s="35">
        <f t="shared" si="9"/>
        <v>355.17</v>
      </c>
      <c r="CF6" s="35">
        <f t="shared" si="9"/>
        <v>279.56</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52.55</v>
      </c>
      <c r="CN6" s="35">
        <f t="shared" ref="CN6:CV6" si="10">IF(CN7="",NA(),CN7)</f>
        <v>52.82</v>
      </c>
      <c r="CO6" s="35">
        <f t="shared" si="10"/>
        <v>50.26</v>
      </c>
      <c r="CP6" s="35">
        <f t="shared" si="10"/>
        <v>48.72</v>
      </c>
      <c r="CQ6" s="35">
        <f t="shared" si="10"/>
        <v>50.26</v>
      </c>
      <c r="CR6" s="35">
        <f t="shared" si="10"/>
        <v>132.99</v>
      </c>
      <c r="CS6" s="35">
        <f t="shared" si="10"/>
        <v>51.71</v>
      </c>
      <c r="CT6" s="35">
        <f t="shared" si="10"/>
        <v>50.56</v>
      </c>
      <c r="CU6" s="35">
        <f t="shared" si="10"/>
        <v>47.35</v>
      </c>
      <c r="CV6" s="35">
        <f t="shared" si="10"/>
        <v>46.36</v>
      </c>
      <c r="CW6" s="34" t="str">
        <f>IF(CW7="","",IF(CW7="-","【-】","【"&amp;SUBSTITUTE(TEXT(CW7,"#,##0.00"),"-","△")&amp;"】"))</f>
        <v>【46.74】</v>
      </c>
      <c r="CX6" s="35">
        <f>IF(CX7="",NA(),CX7)</f>
        <v>98.34</v>
      </c>
      <c r="CY6" s="35">
        <f t="shared" ref="CY6:DG6" si="11">IF(CY7="",NA(),CY7)</f>
        <v>98.49</v>
      </c>
      <c r="CZ6" s="35">
        <f t="shared" si="11"/>
        <v>97.96</v>
      </c>
      <c r="DA6" s="35">
        <f t="shared" si="11"/>
        <v>98.83</v>
      </c>
      <c r="DB6" s="35">
        <f t="shared" si="11"/>
        <v>99.53</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322032</v>
      </c>
      <c r="D7" s="37">
        <v>47</v>
      </c>
      <c r="E7" s="37">
        <v>18</v>
      </c>
      <c r="F7" s="37">
        <v>1</v>
      </c>
      <c r="G7" s="37">
        <v>0</v>
      </c>
      <c r="H7" s="37" t="s">
        <v>98</v>
      </c>
      <c r="I7" s="37" t="s">
        <v>99</v>
      </c>
      <c r="J7" s="37" t="s">
        <v>100</v>
      </c>
      <c r="K7" s="37" t="s">
        <v>101</v>
      </c>
      <c r="L7" s="37" t="s">
        <v>102</v>
      </c>
      <c r="M7" s="37" t="s">
        <v>103</v>
      </c>
      <c r="N7" s="38" t="s">
        <v>104</v>
      </c>
      <c r="O7" s="38" t="s">
        <v>105</v>
      </c>
      <c r="P7" s="38">
        <v>0.24</v>
      </c>
      <c r="Q7" s="38">
        <v>100</v>
      </c>
      <c r="R7" s="38">
        <v>3352</v>
      </c>
      <c r="S7" s="38">
        <v>174684</v>
      </c>
      <c r="T7" s="38">
        <v>624.36</v>
      </c>
      <c r="U7" s="38">
        <v>279.77999999999997</v>
      </c>
      <c r="V7" s="38">
        <v>422</v>
      </c>
      <c r="W7" s="38">
        <v>0.08</v>
      </c>
      <c r="X7" s="38">
        <v>5275</v>
      </c>
      <c r="Y7" s="38">
        <v>87.3</v>
      </c>
      <c r="Z7" s="38">
        <v>86.25</v>
      </c>
      <c r="AA7" s="38">
        <v>88.81</v>
      </c>
      <c r="AB7" s="38">
        <v>90.44</v>
      </c>
      <c r="AC7" s="38">
        <v>89.02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566.35</v>
      </c>
      <c r="BL7" s="38">
        <v>888.8</v>
      </c>
      <c r="BM7" s="38">
        <v>855.65</v>
      </c>
      <c r="BN7" s="38">
        <v>862.99</v>
      </c>
      <c r="BO7" s="38">
        <v>782.91</v>
      </c>
      <c r="BP7" s="38">
        <v>780.89</v>
      </c>
      <c r="BQ7" s="38">
        <v>80.87</v>
      </c>
      <c r="BR7" s="38">
        <v>75.260000000000005</v>
      </c>
      <c r="BS7" s="38">
        <v>68.31</v>
      </c>
      <c r="BT7" s="38">
        <v>50.3</v>
      </c>
      <c r="BU7" s="38">
        <v>65.290000000000006</v>
      </c>
      <c r="BV7" s="38">
        <v>52.27</v>
      </c>
      <c r="BW7" s="38">
        <v>52.55</v>
      </c>
      <c r="BX7" s="38">
        <v>52.23</v>
      </c>
      <c r="BY7" s="38">
        <v>50.06</v>
      </c>
      <c r="BZ7" s="38">
        <v>49.38</v>
      </c>
      <c r="CA7" s="38">
        <v>48.58</v>
      </c>
      <c r="CB7" s="38">
        <v>220.4</v>
      </c>
      <c r="CC7" s="38">
        <v>236.97</v>
      </c>
      <c r="CD7" s="38">
        <v>261.04000000000002</v>
      </c>
      <c r="CE7" s="38">
        <v>355.17</v>
      </c>
      <c r="CF7" s="38">
        <v>279.56</v>
      </c>
      <c r="CG7" s="38">
        <v>291.01</v>
      </c>
      <c r="CH7" s="38">
        <v>292.45</v>
      </c>
      <c r="CI7" s="38">
        <v>294.05</v>
      </c>
      <c r="CJ7" s="38">
        <v>309.22000000000003</v>
      </c>
      <c r="CK7" s="38">
        <v>316.97000000000003</v>
      </c>
      <c r="CL7" s="38">
        <v>328.08</v>
      </c>
      <c r="CM7" s="38">
        <v>52.55</v>
      </c>
      <c r="CN7" s="38">
        <v>52.82</v>
      </c>
      <c r="CO7" s="38">
        <v>50.26</v>
      </c>
      <c r="CP7" s="38">
        <v>48.72</v>
      </c>
      <c r="CQ7" s="38">
        <v>50.26</v>
      </c>
      <c r="CR7" s="38">
        <v>132.99</v>
      </c>
      <c r="CS7" s="38">
        <v>51.71</v>
      </c>
      <c r="CT7" s="38">
        <v>50.56</v>
      </c>
      <c r="CU7" s="38">
        <v>47.35</v>
      </c>
      <c r="CV7" s="38">
        <v>46.36</v>
      </c>
      <c r="CW7" s="38">
        <v>46.74</v>
      </c>
      <c r="CX7" s="38">
        <v>98.34</v>
      </c>
      <c r="CY7" s="38">
        <v>98.49</v>
      </c>
      <c r="CZ7" s="38">
        <v>97.96</v>
      </c>
      <c r="DA7" s="38">
        <v>98.83</v>
      </c>
      <c r="DB7" s="38">
        <v>99.53</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SL107</cp:lastModifiedBy>
  <cp:lastPrinted>2022-02-02T05:12:03Z</cp:lastPrinted>
  <dcterms:created xsi:type="dcterms:W3CDTF">2021-12-03T08:14:08Z</dcterms:created>
  <dcterms:modified xsi:type="dcterms:W3CDTF">2022-02-02T05:12:03Z</dcterms:modified>
  <cp:category/>
</cp:coreProperties>
</file>