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lsv\庁内共有\1_課(室)共有\財政部財政課\令和03年度(2021)\040104財政調査(財務_財務)\その他財政調査一般(03／2025)\公営企業\0000078_【２／３（木）県〆切】公営企業に係る「経営比較分析表」の分析等について\提出用\0003040_公営企業に係る「経営比較分析表」の分析等について【下水道事業会計】\"/>
    </mc:Choice>
  </mc:AlternateContent>
  <xr:revisionPtr revIDLastSave="0" documentId="13_ncr:1_{1C6E3898-F56F-4B0C-A725-1FADDACDDF94}" xr6:coauthVersionLast="45" xr6:coauthVersionMax="45" xr10:uidLastSave="{00000000-0000-0000-0000-000000000000}"/>
  <workbookProtection workbookAlgorithmName="SHA-512" workbookHashValue="NdAgdK7Vm6yRgandakeG87F7rxhR5IIs5P9BGrCmHJFuTjbUmYBjkU1GXjN2Jh/2PAdIyKrSQPWt+CQs14B4+A==" workbookSaltValue="H4b7kRmOsFj+BLj5tbqtNw==" workbookSpinCount="100000" lockStructure="1"/>
  <bookViews>
    <workbookView xWindow="810" yWindow="-120" windowWidth="28110" windowHeight="164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<sst xmlns="http://schemas.openxmlformats.org/spreadsheetml/2006/main" count="297" uniqueCount="116">
  <si>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</si>
  <si>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</si>
  <si>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</si>
  <si>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</si>
  <si>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</si>
  <si>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</si>
  <si>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</si>
  <si>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</si>
  <si>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</si>
  <si>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</si>
  <si>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</si>
  <si>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</si>
  <si>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</si>
  <si>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</si>
  <si>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</si>
  <si>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</si>
  <si>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</si>
  <si>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</si>
  <si>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</si>
  <si>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</si>
  <si>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</si>
  <si>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</si>
  <si>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</si>
  <si>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</si>
  <si>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</si>
  <si>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</si>
  <si>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</si>
  <si>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</si>
  <si>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</si>
  <si>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</si>
  <si>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</si>
  <si>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</si>
  <si>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</si>
  <si>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</si>
  <si>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</si>
  <si>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</si>
  <si>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</si>
  <si>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</si>
  <si>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</si>
  <si>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</si>
  <si>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</si>
  <si>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</si>
  <si>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</si>
  <si>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</si>
  <si>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</si>
  <si>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</si>
  <si>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</si>
  <si>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</si>
  <si>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</si>
  <si>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</si>
  <si>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</si>
  <si>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</si>
  <si>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</si>
  <si>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</si>
  <si>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</si>
  <si>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</si>
  <si>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</si>
  <si>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</si>
  <si>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</si>
  <si>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</si>
  <si>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</si>
  <si>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</si>
  <si>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</si>
  <si>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</si>
  <si>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</si>
  <si>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</si>
  <si>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</si>
  <si>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</si>
  <si>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</si>
  <si>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</si>
  <si>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</si>
  <si>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</si>
  <si>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</si>
  <si>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</si>
  <si>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</si>
  <si>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</si>
  <si>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</si>
  <si>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</si>
  <si>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</si>
  <si>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</si>
  <si>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</si>
  <si>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</si>
  <si>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</si>
  <si>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</si>
  <si>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</si>
  <si>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</si>
  <si>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</si>
  <si>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</si>
  <si>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</si>
  <si>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</si>
  <si>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</si>
  <si>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</si>
  <si>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</si>
  <si>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</si>
  <si>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</si>
  <si>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</si>
  <si>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</si>
  <si>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</si>
  <si>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</si>
  <si>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小規模集合排水処理</t>
  </si>
  <si>
    <t>I3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</si>
  <si>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</si>
  <si>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</si>
  <si>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</si>
  <si>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</si>
  <si>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</si>
  <si>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</si>
  <si>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</si>
  <si>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</si>
  <si>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</si>
  <si>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</si>
  <si>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</si>
  <si>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</si>
  <si>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小規模集合排水処理事業は、事業規模が小さいため、本事業単独での収支改善は限界があるが、今後、維持管理費や下水道施設の更新のための支出は増加する状況にある。
　経営状況については、類似団体に比べ、経常収支比率及び経費回収率は低く、企業債残高対事業規模比率及び汚水処理原価は高くなっている。
　老朽化の状況については、平成27年度に供用開始した施設であり、老朽化は進んでいないため、類似団体に比べ、有形固定資産減価償却率は低くなっている。
　このような厳しい経営状況の中、財政状況を見ながら適正な管理運営を行っている。　
　</t>
    <rPh sb="1" eb="4">
      <t>ショウキボ</t>
    </rPh>
    <rPh sb="4" eb="6">
      <t>シュウゴウ</t>
    </rPh>
    <rPh sb="6" eb="8">
      <t>ハイスイ</t>
    </rPh>
    <rPh sb="8" eb="10">
      <t>ショリ</t>
    </rPh>
    <rPh sb="10" eb="12">
      <t>ジギョウ</t>
    </rPh>
    <rPh sb="104" eb="105">
      <t>オヨ</t>
    </rPh>
    <rPh sb="112" eb="113">
      <t>ヒク</t>
    </rPh>
    <rPh sb="127" eb="128">
      <t>オヨ</t>
    </rPh>
    <rPh sb="129" eb="131">
      <t>オスイ</t>
    </rPh>
    <rPh sb="131" eb="133">
      <t>ショリ</t>
    </rPh>
    <rPh sb="133" eb="135">
      <t>ゲンカ</t>
    </rPh>
    <rPh sb="136" eb="137">
      <t>タカ</t>
    </rPh>
    <rPh sb="210" eb="211">
      <t>ヒク</t>
    </rPh>
    <phoneticPr fontId="4"/>
  </si>
  <si>
    <t>①平成27年度に供用開始した施設であり、前年度より高くなったものの、類似団体を下回っている。
②管渠については、まだ耐用年数を経過していない。
③不良箇所の更新は行っていない。</t>
    <rPh sb="1" eb="3">
      <t>ヘイセイ</t>
    </rPh>
    <rPh sb="5" eb="7">
      <t>ネンド</t>
    </rPh>
    <rPh sb="8" eb="10">
      <t>キョウヨウ</t>
    </rPh>
    <rPh sb="10" eb="12">
      <t>カイシ</t>
    </rPh>
    <rPh sb="14" eb="16">
      <t>シセツ</t>
    </rPh>
    <rPh sb="20" eb="23">
      <t>ゼンネンド</t>
    </rPh>
    <rPh sb="25" eb="26">
      <t>タカ</t>
    </rPh>
    <rPh sb="39" eb="40">
      <t>シタ</t>
    </rPh>
    <rPh sb="78" eb="80">
      <t>コウシン</t>
    </rPh>
    <rPh sb="81" eb="82">
      <t>オコナ</t>
    </rPh>
    <phoneticPr fontId="4"/>
  </si>
  <si>
    <t xml:space="preserve">①収益が増加し費用が減少したため前年度より高くなり単年度の収支が黒字となったが 、類似団体を下回っている。
②前年度より高くなり、類似団体を上回っているが、他事業を含めた会計全体では欠損金は生じていない。　
③流動資産と比較して、企業債償還金等の流動負債が多く、前年度とほぼ横ばいであり、類似団体を下回っている。
④企業債残高は年々減少しているが、使用料収入も減少したため、前年度より高くなり、類似団体を上回っている。
⑤使用料収入で、汚水処理に係る費用を賄えていないが、前年度より高くなったが、類似団体を下回っている。
⑥修繕経費が減少したことから、前年度より低くなり、類似団体を下回った。
⑦人口の減少により処理水量が減少したため、前年度より低くなり、類似団体を下回った。
⑧整備が完了しており、水洗化人口及び処理区内人口いずれも減少し、前年度より低くなったが、類似団体を上回った。
</t>
    <rPh sb="1" eb="3">
      <t>シュウエキ</t>
    </rPh>
    <rPh sb="4" eb="6">
      <t>ゾウカ</t>
    </rPh>
    <rPh sb="7" eb="9">
      <t>ヒヨウ</t>
    </rPh>
    <rPh sb="10" eb="12">
      <t>ゲンショウ</t>
    </rPh>
    <rPh sb="16" eb="19">
      <t>ゼンネンド</t>
    </rPh>
    <rPh sb="21" eb="22">
      <t>タカ</t>
    </rPh>
    <rPh sb="25" eb="28">
      <t>タンネンド</t>
    </rPh>
    <rPh sb="29" eb="31">
      <t>シュウシ</t>
    </rPh>
    <rPh sb="32" eb="34">
      <t>クロジ</t>
    </rPh>
    <rPh sb="55" eb="58">
      <t>ゼンネンド</t>
    </rPh>
    <rPh sb="60" eb="61">
      <t>タカ</t>
    </rPh>
    <rPh sb="105" eb="107">
      <t>リュウドウ</t>
    </rPh>
    <rPh sb="107" eb="109">
      <t>シサン</t>
    </rPh>
    <rPh sb="110" eb="112">
      <t>ヒカク</t>
    </rPh>
    <rPh sb="131" eb="134">
      <t>ゼンネンド</t>
    </rPh>
    <rPh sb="137" eb="138">
      <t>ヨコ</t>
    </rPh>
    <rPh sb="174" eb="177">
      <t>シヨウリョウ</t>
    </rPh>
    <rPh sb="177" eb="179">
      <t>シュウニュウ</t>
    </rPh>
    <rPh sb="180" eb="182">
      <t>ゲンショウ</t>
    </rPh>
    <rPh sb="187" eb="190">
      <t>ゼンネンド</t>
    </rPh>
    <rPh sb="192" eb="193">
      <t>タカ</t>
    </rPh>
    <rPh sb="214" eb="216">
      <t>シュウニュウ</t>
    </rPh>
    <rPh sb="236" eb="239">
      <t>ゼンネンド</t>
    </rPh>
    <rPh sb="241" eb="242">
      <t>タカ</t>
    </rPh>
    <rPh sb="262" eb="264">
      <t>シュウゼン</t>
    </rPh>
    <rPh sb="264" eb="266">
      <t>ケイヒ</t>
    </rPh>
    <rPh sb="267" eb="268">
      <t>ゲン</t>
    </rPh>
    <rPh sb="268" eb="269">
      <t>ショウ</t>
    </rPh>
    <rPh sb="276" eb="279">
      <t>ゼンネンド</t>
    </rPh>
    <rPh sb="281" eb="282">
      <t>ヒク</t>
    </rPh>
    <rPh sb="291" eb="292">
      <t>シタ</t>
    </rPh>
    <rPh sb="292" eb="293">
      <t>カイ</t>
    </rPh>
    <rPh sb="298" eb="300">
      <t>ジンコウ</t>
    </rPh>
    <rPh sb="301" eb="303">
      <t>ゲンショウ</t>
    </rPh>
    <rPh sb="306" eb="308">
      <t>ショリ</t>
    </rPh>
    <rPh sb="308" eb="310">
      <t>スイリョウ</t>
    </rPh>
    <rPh sb="311" eb="313">
      <t>ゲンショウ</t>
    </rPh>
    <rPh sb="318" eb="321">
      <t>ゼンネンド</t>
    </rPh>
    <rPh sb="323" eb="324">
      <t>ヒク</t>
    </rPh>
    <rPh sb="333" eb="334">
      <t>シタ</t>
    </rPh>
    <rPh sb="350" eb="353">
      <t>スイセンカ</t>
    </rPh>
    <rPh sb="353" eb="355">
      <t>ジンコウ</t>
    </rPh>
    <rPh sb="355" eb="356">
      <t>オヨ</t>
    </rPh>
    <rPh sb="357" eb="359">
      <t>ショリ</t>
    </rPh>
    <rPh sb="359" eb="360">
      <t>ク</t>
    </rPh>
    <rPh sb="360" eb="361">
      <t>ナイ</t>
    </rPh>
    <rPh sb="361" eb="363">
      <t>ジンコウ</t>
    </rPh>
    <rPh sb="367" eb="369">
      <t>ゲンショウ</t>
    </rPh>
    <rPh sb="371" eb="374">
      <t>ゼンネンド</t>
    </rPh>
    <rPh sb="376" eb="377">
      <t>ヒク</t>
    </rPh>
    <rPh sb="388" eb="389">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</si>
</sst>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C37-4D4A-A941-569B187A6B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C37-4D4A-A941-569B187A6B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53.33</c:v>
                </c:pt>
                <c:pt idx="4">
                  <c:v>50</c:v>
                </c:pt>
              </c:numCache>
            </c:numRef>
          </c:val>
          <c:extLst>
            <c:ext xmlns:c16="http://schemas.microsoft.com/office/drawing/2014/chart" uri="{C3380CC4-5D6E-409C-BE32-E72D297353CC}">
              <c16:uniqueId val="{00000000-811A-4958-9B3C-BBECD56409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46.62</c:v>
                </c:pt>
                <c:pt idx="4">
                  <c:v>55.32</c:v>
                </c:pt>
              </c:numCache>
            </c:numRef>
          </c:val>
          <c:smooth val="0"/>
          <c:extLst>
            <c:ext xmlns:c16="http://schemas.microsoft.com/office/drawing/2014/chart" uri="{C3380CC4-5D6E-409C-BE32-E72D297353CC}">
              <c16:uniqueId val="{00000001-811A-4958-9B3C-BBECD56409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85.19</c:v>
                </c:pt>
                <c:pt idx="4">
                  <c:v>84.21</c:v>
                </c:pt>
              </c:numCache>
            </c:numRef>
          </c:val>
          <c:extLst>
            <c:ext xmlns:c16="http://schemas.microsoft.com/office/drawing/2014/chart" uri="{C3380CC4-5D6E-409C-BE32-E72D297353CC}">
              <c16:uniqueId val="{00000000-FBB2-4EB9-B191-D03E64E851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87.53</c:v>
                </c:pt>
                <c:pt idx="4">
                  <c:v>83.94</c:v>
                </c:pt>
              </c:numCache>
            </c:numRef>
          </c:val>
          <c:smooth val="0"/>
          <c:extLst>
            <c:ext xmlns:c16="http://schemas.microsoft.com/office/drawing/2014/chart" uri="{C3380CC4-5D6E-409C-BE32-E72D297353CC}">
              <c16:uniqueId val="{00000001-FBB2-4EB9-B191-D03E64E851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82.82</c:v>
                </c:pt>
                <c:pt idx="4">
                  <c:v>100.23</c:v>
                </c:pt>
              </c:numCache>
            </c:numRef>
          </c:val>
          <c:extLst>
            <c:ext xmlns:c16="http://schemas.microsoft.com/office/drawing/2014/chart" uri="{C3380CC4-5D6E-409C-BE32-E72D297353CC}">
              <c16:uniqueId val="{00000000-5A52-4E35-93D1-60BD0FE39E7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92.79</c:v>
                </c:pt>
                <c:pt idx="4">
                  <c:v>102.67</c:v>
                </c:pt>
              </c:numCache>
            </c:numRef>
          </c:val>
          <c:smooth val="0"/>
          <c:extLst>
            <c:ext xmlns:c16="http://schemas.microsoft.com/office/drawing/2014/chart" uri="{C3380CC4-5D6E-409C-BE32-E72D297353CC}">
              <c16:uniqueId val="{00000001-5A52-4E35-93D1-60BD0FE39E7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15.05</c:v>
                </c:pt>
                <c:pt idx="4">
                  <c:v>18.05</c:v>
                </c:pt>
              </c:numCache>
            </c:numRef>
          </c:val>
          <c:extLst>
            <c:ext xmlns:c16="http://schemas.microsoft.com/office/drawing/2014/chart" uri="{C3380CC4-5D6E-409C-BE32-E72D297353CC}">
              <c16:uniqueId val="{00000000-4D28-40DB-B919-38E488238F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21.84</c:v>
                </c:pt>
                <c:pt idx="4">
                  <c:v>24.73</c:v>
                </c:pt>
              </c:numCache>
            </c:numRef>
          </c:val>
          <c:smooth val="0"/>
          <c:extLst>
            <c:ext xmlns:c16="http://schemas.microsoft.com/office/drawing/2014/chart" uri="{C3380CC4-5D6E-409C-BE32-E72D297353CC}">
              <c16:uniqueId val="{00000001-4D28-40DB-B919-38E488238F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AD2-44E7-B4B4-644CAD20A3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AD2-44E7-B4B4-644CAD20A3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137.88999999999999</c:v>
                </c:pt>
                <c:pt idx="4">
                  <c:v>144.66</c:v>
                </c:pt>
              </c:numCache>
            </c:numRef>
          </c:val>
          <c:extLst>
            <c:ext xmlns:c16="http://schemas.microsoft.com/office/drawing/2014/chart" uri="{C3380CC4-5D6E-409C-BE32-E72D297353CC}">
              <c16:uniqueId val="{00000000-B1E3-4DC9-8FEF-39B41EB862B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78.09</c:v>
                </c:pt>
                <c:pt idx="4">
                  <c:v>76.88</c:v>
                </c:pt>
              </c:numCache>
            </c:numRef>
          </c:val>
          <c:smooth val="0"/>
          <c:extLst>
            <c:ext xmlns:c16="http://schemas.microsoft.com/office/drawing/2014/chart" uri="{C3380CC4-5D6E-409C-BE32-E72D297353CC}">
              <c16:uniqueId val="{00000001-B1E3-4DC9-8FEF-39B41EB862B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0.99</c:v>
                </c:pt>
                <c:pt idx="4">
                  <c:v>1.1399999999999999</c:v>
                </c:pt>
              </c:numCache>
            </c:numRef>
          </c:val>
          <c:extLst>
            <c:ext xmlns:c16="http://schemas.microsoft.com/office/drawing/2014/chart" uri="{C3380CC4-5D6E-409C-BE32-E72D297353CC}">
              <c16:uniqueId val="{00000000-20F1-4AD9-87A8-33E1F3DC89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124.98</c:v>
                </c:pt>
                <c:pt idx="4">
                  <c:v>134.56</c:v>
                </c:pt>
              </c:numCache>
            </c:numRef>
          </c:val>
          <c:smooth val="0"/>
          <c:extLst>
            <c:ext xmlns:c16="http://schemas.microsoft.com/office/drawing/2014/chart" uri="{C3380CC4-5D6E-409C-BE32-E72D297353CC}">
              <c16:uniqueId val="{00000001-20F1-4AD9-87A8-33E1F3DC89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2491.23</c:v>
                </c:pt>
                <c:pt idx="4">
                  <c:v>2516.4</c:v>
                </c:pt>
              </c:numCache>
            </c:numRef>
          </c:val>
          <c:extLst>
            <c:ext xmlns:c16="http://schemas.microsoft.com/office/drawing/2014/chart" uri="{C3380CC4-5D6E-409C-BE32-E72D297353CC}">
              <c16:uniqueId val="{00000000-16B0-45BA-9638-A3D84F430C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720.41</c:v>
                </c:pt>
                <c:pt idx="4">
                  <c:v>2142.63</c:v>
                </c:pt>
              </c:numCache>
            </c:numRef>
          </c:val>
          <c:smooth val="0"/>
          <c:extLst>
            <c:ext xmlns:c16="http://schemas.microsoft.com/office/drawing/2014/chart" uri="{C3380CC4-5D6E-409C-BE32-E72D297353CC}">
              <c16:uniqueId val="{00000001-16B0-45BA-9638-A3D84F430C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42.74</c:v>
                </c:pt>
                <c:pt idx="4">
                  <c:v>72.92</c:v>
                </c:pt>
              </c:numCache>
            </c:numRef>
          </c:val>
          <c:extLst>
            <c:ext xmlns:c16="http://schemas.microsoft.com/office/drawing/2014/chart" uri="{C3380CC4-5D6E-409C-BE32-E72D297353CC}">
              <c16:uniqueId val="{00000000-CC79-465B-BB03-8DC7C5294F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c:v>
                </c:pt>
                <c:pt idx="4">
                  <c:v>75.150000000000006</c:v>
                </c:pt>
              </c:numCache>
            </c:numRef>
          </c:val>
          <c:smooth val="0"/>
          <c:extLst>
            <c:ext xmlns:c16="http://schemas.microsoft.com/office/drawing/2014/chart" uri="{C3380CC4-5D6E-409C-BE32-E72D297353CC}">
              <c16:uniqueId val="{00000001-CC79-465B-BB03-8DC7C5294F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393.2</c:v>
                </c:pt>
                <c:pt idx="4">
                  <c:v>232.26</c:v>
                </c:pt>
              </c:numCache>
            </c:numRef>
          </c:val>
          <c:extLst>
            <c:ext xmlns:c16="http://schemas.microsoft.com/office/drawing/2014/chart" uri="{C3380CC4-5D6E-409C-BE32-E72D297353CC}">
              <c16:uniqueId val="{00000000-BE1B-429A-BD72-6375894835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317.06</c:v>
                </c:pt>
                <c:pt idx="4">
                  <c:v>233.96</c:v>
                </c:pt>
              </c:numCache>
            </c:numRef>
          </c:val>
          <c:smooth val="0"/>
          <c:extLst>
            <c:ext xmlns:c16="http://schemas.microsoft.com/office/drawing/2014/chart" uri="{C3380CC4-5D6E-409C-BE32-E72D297353CC}">
              <c16:uniqueId val="{00000001-BE1B-429A-BD72-6375894835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出雲市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I3</v>
      </c>
      <c r="X8" s="72"/>
      <c r="Y8" s="72"/>
      <c r="Z8" s="72"/>
      <c r="AA8" s="72"/>
      <c r="AB8" s="72"/>
      <c r="AC8" s="72"/>
      <c r="AD8" s="73" t="str">
        <f>データ!$M$6</f>
        <v>自治体職員</v>
      </c>
      <c r="AE8" s="73"/>
      <c r="AF8" s="73"/>
      <c r="AG8" s="73"/>
      <c r="AH8" s="73"/>
      <c r="AI8" s="73"/>
      <c r="AJ8" s="73"/>
      <c r="AK8" s="3"/>
      <c r="AL8" s="69">
        <f>データ!S6</f>
        <v>174684</v>
      </c>
      <c r="AM8" s="69"/>
      <c r="AN8" s="69"/>
      <c r="AO8" s="69"/>
      <c r="AP8" s="69"/>
      <c r="AQ8" s="69"/>
      <c r="AR8" s="69"/>
      <c r="AS8" s="69"/>
      <c r="AT8" s="68">
        <f>データ!T6</f>
        <v>624.36</v>
      </c>
      <c r="AU8" s="68"/>
      <c r="AV8" s="68"/>
      <c r="AW8" s="68"/>
      <c r="AX8" s="68"/>
      <c r="AY8" s="68"/>
      <c r="AZ8" s="68"/>
      <c r="BA8" s="68"/>
      <c r="BB8" s="68">
        <f>データ!U6</f>
        <v>279.77999999999997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-0.09</v>
      </c>
      <c r="J10" s="68"/>
      <c r="K10" s="68"/>
      <c r="L10" s="68"/>
      <c r="M10" s="68"/>
      <c r="N10" s="68"/>
      <c r="O10" s="68"/>
      <c r="P10" s="68">
        <f>データ!P6</f>
        <v>0.04</v>
      </c>
      <c r="Q10" s="68"/>
      <c r="R10" s="68"/>
      <c r="S10" s="68"/>
      <c r="T10" s="68"/>
      <c r="U10" s="68"/>
      <c r="V10" s="68"/>
      <c r="W10" s="68">
        <f>データ!Q6</f>
        <v>100</v>
      </c>
      <c r="X10" s="68"/>
      <c r="Y10" s="68"/>
      <c r="Z10" s="68"/>
      <c r="AA10" s="68"/>
      <c r="AB10" s="68"/>
      <c r="AC10" s="68"/>
      <c r="AD10" s="69">
        <f>データ!R6</f>
        <v>3352</v>
      </c>
      <c r="AE10" s="69"/>
      <c r="AF10" s="69"/>
      <c r="AG10" s="69"/>
      <c r="AH10" s="69"/>
      <c r="AI10" s="69"/>
      <c r="AJ10" s="69"/>
      <c r="AK10" s="2"/>
      <c r="AL10" s="69">
        <f>データ!V6</f>
        <v>76</v>
      </c>
      <c r="AM10" s="69"/>
      <c r="AN10" s="69"/>
      <c r="AO10" s="69"/>
      <c r="AP10" s="69"/>
      <c r="AQ10" s="69"/>
      <c r="AR10" s="69"/>
      <c r="AS10" s="69"/>
      <c r="AT10" s="68">
        <f>データ!W6</f>
        <v>0.01</v>
      </c>
      <c r="AU10" s="68"/>
      <c r="AV10" s="68"/>
      <c r="AW10" s="68"/>
      <c r="AX10" s="68"/>
      <c r="AY10" s="68"/>
      <c r="AZ10" s="68"/>
      <c r="BA10" s="68"/>
      <c r="BB10" s="68">
        <f>データ!X6</f>
        <v>7600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MihPps0wN1Nj+EXpwW665Voff+XJHQMqDZ1yP1oYxO5qUezTPzG5aKhbSqrsMC7m+UJg4fK0UEdJxs83xdLRYg==" saltValue="ULJ1hvmWTEcL7bQRN8CA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322032</v>
      </c>
      <c r="D6" s="33">
        <f t="shared" si="3"/>
        <v>46</v>
      </c>
      <c r="E6" s="33">
        <f t="shared" si="3"/>
        <v>17</v>
      </c>
      <c r="F6" s="33">
        <f t="shared" si="3"/>
        <v>9</v>
      </c>
      <c r="G6" s="33">
        <f t="shared" si="3"/>
        <v>0</v>
      </c>
      <c r="H6" s="33" t="str">
        <f t="shared" si="3"/>
        <v>島根県　出雲市</v>
      </c>
      <c r="I6" s="33" t="str">
        <f t="shared" si="3"/>
        <v>法適用</v>
      </c>
      <c r="J6" s="33" t="str">
        <f t="shared" si="3"/>
        <v>下水道事業</v>
      </c>
      <c r="K6" s="33" t="str">
        <f t="shared" si="3"/>
        <v>小規模集合排水処理</v>
      </c>
      <c r="L6" s="33" t="str">
        <f t="shared" si="3"/>
        <v>I3</v>
      </c>
      <c r="M6" s="33" t="str">
        <f t="shared" si="3"/>
        <v>自治体職員</v>
      </c>
      <c r="N6" s="34" t="str">
        <f t="shared" si="3"/>
        <v>-</v>
      </c>
      <c r="O6" s="34">
        <f t="shared" si="3"/>
        <v>-0.09</v>
      </c>
      <c r="P6" s="34">
        <f t="shared" si="3"/>
        <v>0.04</v>
      </c>
      <c r="Q6" s="34">
        <f t="shared" si="3"/>
        <v>100</v>
      </c>
      <c r="R6" s="34">
        <f t="shared" si="3"/>
        <v>3352</v>
      </c>
      <c r="S6" s="34">
        <f t="shared" si="3"/>
        <v>174684</v>
      </c>
      <c r="T6" s="34">
        <f t="shared" si="3"/>
        <v>624.36</v>
      </c>
      <c r="U6" s="34">
        <f t="shared" si="3"/>
        <v>279.77999999999997</v>
      </c>
      <c r="V6" s="34">
        <f t="shared" si="3"/>
        <v>76</v>
      </c>
      <c r="W6" s="34">
        <f t="shared" si="3"/>
        <v>0.01</v>
      </c>
      <c r="X6" s="34">
        <f t="shared" si="3"/>
        <v>7600</v>
      </c>
      <c r="Y6" s="35" t="str">
        <f>IF(Y7="",NA(),Y7)</f>
        <v>-</v>
      </c>
      <c r="Z6" s="35" t="str">
        <f t="shared" ref="Z6:AH6" si="4">IF(Z7="",NA(),Z7)</f>
        <v>-</v>
      </c>
      <c r="AA6" s="35" t="str">
        <f t="shared" si="4"/>
        <v>-</v>
      </c>
      <c r="AB6" s="35">
        <f t="shared" si="4"/>
        <v>82.82</v>
      </c>
      <c r="AC6" s="35">
        <f t="shared" si="4"/>
        <v>100.23</v>
      </c>
      <c r="AD6" s="35" t="str">
        <f t="shared" si="4"/>
        <v>-</v>
      </c>
      <c r="AE6" s="35" t="str">
        <f t="shared" si="4"/>
        <v>-</v>
      </c>
      <c r="AF6" s="35" t="str">
        <f t="shared" si="4"/>
        <v>-</v>
      </c>
      <c r="AG6" s="35">
        <f t="shared" si="4"/>
        <v>92.79</v>
      </c>
      <c r="AH6" s="35">
        <f t="shared" si="4"/>
        <v>102.67</v>
      </c>
      <c r="AI6" s="34" t="str">
        <f>IF(AI7="","",IF(AI7="-","【-】","【"&amp;SUBSTITUTE(TEXT(AI7,"#,##0.00"),"-","△")&amp;"】"))</f>
        <v>【100.50】</v>
      </c>
      <c r="AJ6" s="35" t="str">
        <f>IF(AJ7="",NA(),AJ7)</f>
        <v>-</v>
      </c>
      <c r="AK6" s="35" t="str">
        <f t="shared" ref="AK6:AS6" si="5">IF(AK7="",NA(),AK7)</f>
        <v>-</v>
      </c>
      <c r="AL6" s="35" t="str">
        <f t="shared" si="5"/>
        <v>-</v>
      </c>
      <c r="AM6" s="35">
        <f t="shared" si="5"/>
        <v>137.88999999999999</v>
      </c>
      <c r="AN6" s="35">
        <f t="shared" si="5"/>
        <v>144.66</v>
      </c>
      <c r="AO6" s="35" t="str">
        <f t="shared" si="5"/>
        <v>-</v>
      </c>
      <c r="AP6" s="35" t="str">
        <f t="shared" si="5"/>
        <v>-</v>
      </c>
      <c r="AQ6" s="35" t="str">
        <f t="shared" si="5"/>
        <v>-</v>
      </c>
      <c r="AR6" s="35">
        <f t="shared" si="5"/>
        <v>78.09</v>
      </c>
      <c r="AS6" s="35">
        <f t="shared" si="5"/>
        <v>76.88</v>
      </c>
      <c r="AT6" s="34" t="str">
        <f>IF(AT7="","",IF(AT7="-","【-】","【"&amp;SUBSTITUTE(TEXT(AT7,"#,##0.00"),"-","△")&amp;"】"))</f>
        <v>【738.47】</v>
      </c>
      <c r="AU6" s="35" t="str">
        <f>IF(AU7="",NA(),AU7)</f>
        <v>-</v>
      </c>
      <c r="AV6" s="35" t="str">
        <f t="shared" ref="AV6:BD6" si="6">IF(AV7="",NA(),AV7)</f>
        <v>-</v>
      </c>
      <c r="AW6" s="35" t="str">
        <f t="shared" si="6"/>
        <v>-</v>
      </c>
      <c r="AX6" s="35">
        <f t="shared" si="6"/>
        <v>0.99</v>
      </c>
      <c r="AY6" s="35">
        <f t="shared" si="6"/>
        <v>1.1399999999999999</v>
      </c>
      <c r="AZ6" s="35" t="str">
        <f t="shared" si="6"/>
        <v>-</v>
      </c>
      <c r="BA6" s="35" t="str">
        <f t="shared" si="6"/>
        <v>-</v>
      </c>
      <c r="BB6" s="35" t="str">
        <f t="shared" si="6"/>
        <v>-</v>
      </c>
      <c r="BC6" s="35">
        <f t="shared" si="6"/>
        <v>124.98</v>
      </c>
      <c r="BD6" s="35">
        <f t="shared" si="6"/>
        <v>134.56</v>
      </c>
      <c r="BE6" s="34" t="str">
        <f>IF(BE7="","",IF(BE7="-","【-】","【"&amp;SUBSTITUTE(TEXT(BE7,"#,##0.00"),"-","△")&amp;"】"))</f>
        <v>【93.81】</v>
      </c>
      <c r="BF6" s="35" t="str">
        <f>IF(BF7="",NA(),BF7)</f>
        <v>-</v>
      </c>
      <c r="BG6" s="35" t="str">
        <f t="shared" ref="BG6:BO6" si="7">IF(BG7="",NA(),BG7)</f>
        <v>-</v>
      </c>
      <c r="BH6" s="35" t="str">
        <f t="shared" si="7"/>
        <v>-</v>
      </c>
      <c r="BI6" s="35">
        <f t="shared" si="7"/>
        <v>2491.23</v>
      </c>
      <c r="BJ6" s="35">
        <f t="shared" si="7"/>
        <v>2516.4</v>
      </c>
      <c r="BK6" s="35" t="str">
        <f t="shared" si="7"/>
        <v>-</v>
      </c>
      <c r="BL6" s="35" t="str">
        <f t="shared" si="7"/>
        <v>-</v>
      </c>
      <c r="BM6" s="35" t="str">
        <f t="shared" si="7"/>
        <v>-</v>
      </c>
      <c r="BN6" s="35">
        <f t="shared" si="7"/>
        <v>720.41</v>
      </c>
      <c r="BO6" s="35">
        <f t="shared" si="7"/>
        <v>2142.63</v>
      </c>
      <c r="BP6" s="34" t="str">
        <f>IF(BP7="","",IF(BP7="-","【-】","【"&amp;SUBSTITUTE(TEXT(BP7,"#,##0.00"),"-","△")&amp;"】"))</f>
        <v>【1,650.58】</v>
      </c>
      <c r="BQ6" s="35" t="str">
        <f>IF(BQ7="",NA(),BQ7)</f>
        <v>-</v>
      </c>
      <c r="BR6" s="35" t="str">
        <f t="shared" ref="BR6:BZ6" si="8">IF(BR7="",NA(),BR7)</f>
        <v>-</v>
      </c>
      <c r="BS6" s="35" t="str">
        <f t="shared" si="8"/>
        <v>-</v>
      </c>
      <c r="BT6" s="35">
        <f t="shared" si="8"/>
        <v>42.74</v>
      </c>
      <c r="BU6" s="35">
        <f t="shared" si="8"/>
        <v>72.92</v>
      </c>
      <c r="BV6" s="35" t="str">
        <f t="shared" si="8"/>
        <v>-</v>
      </c>
      <c r="BW6" s="35" t="str">
        <f t="shared" si="8"/>
        <v>-</v>
      </c>
      <c r="BX6" s="35" t="str">
        <f t="shared" si="8"/>
        <v>-</v>
      </c>
      <c r="BY6" s="35">
        <f t="shared" si="8"/>
        <v>71</v>
      </c>
      <c r="BZ6" s="35">
        <f t="shared" si="8"/>
        <v>75.150000000000006</v>
      </c>
      <c r="CA6" s="34" t="str">
        <f>IF(CA7="","",IF(CA7="-","【-】","【"&amp;SUBSTITUTE(TEXT(CA7,"#,##0.00"),"-","△")&amp;"】"))</f>
        <v>【38.66】</v>
      </c>
      <c r="CB6" s="35" t="str">
        <f>IF(CB7="",NA(),CB7)</f>
        <v>-</v>
      </c>
      <c r="CC6" s="35" t="str">
        <f t="shared" ref="CC6:CK6" si="9">IF(CC7="",NA(),CC7)</f>
        <v>-</v>
      </c>
      <c r="CD6" s="35" t="str">
        <f t="shared" si="9"/>
        <v>-</v>
      </c>
      <c r="CE6" s="35">
        <f t="shared" si="9"/>
        <v>393.2</v>
      </c>
      <c r="CF6" s="35">
        <f t="shared" si="9"/>
        <v>232.26</v>
      </c>
      <c r="CG6" s="35" t="str">
        <f t="shared" si="9"/>
        <v>-</v>
      </c>
      <c r="CH6" s="35" t="str">
        <f t="shared" si="9"/>
        <v>-</v>
      </c>
      <c r="CI6" s="35" t="str">
        <f t="shared" si="9"/>
        <v>-</v>
      </c>
      <c r="CJ6" s="35">
        <f t="shared" si="9"/>
        <v>317.06</v>
      </c>
      <c r="CK6" s="35">
        <f t="shared" si="9"/>
        <v>233.96</v>
      </c>
      <c r="CL6" s="34" t="str">
        <f>IF(CL7="","",IF(CL7="-","【-】","【"&amp;SUBSTITUTE(TEXT(CL7,"#,##0.00"),"-","△")&amp;"】"))</f>
        <v>【481.20】</v>
      </c>
      <c r="CM6" s="35" t="str">
        <f>IF(CM7="",NA(),CM7)</f>
        <v>-</v>
      </c>
      <c r="CN6" s="35" t="str">
        <f t="shared" ref="CN6:CV6" si="10">IF(CN7="",NA(),CN7)</f>
        <v>-</v>
      </c>
      <c r="CO6" s="35" t="str">
        <f t="shared" si="10"/>
        <v>-</v>
      </c>
      <c r="CP6" s="35">
        <f t="shared" si="10"/>
        <v>53.33</v>
      </c>
      <c r="CQ6" s="35">
        <f t="shared" si="10"/>
        <v>50</v>
      </c>
      <c r="CR6" s="35" t="str">
        <f t="shared" si="10"/>
        <v>-</v>
      </c>
      <c r="CS6" s="35" t="str">
        <f t="shared" si="10"/>
        <v>-</v>
      </c>
      <c r="CT6" s="35" t="str">
        <f t="shared" si="10"/>
        <v>-</v>
      </c>
      <c r="CU6" s="35">
        <f t="shared" si="10"/>
        <v>46.62</v>
      </c>
      <c r="CV6" s="35">
        <f t="shared" si="10"/>
        <v>55.32</v>
      </c>
      <c r="CW6" s="34" t="str">
        <f>IF(CW7="","",IF(CW7="-","【-】","【"&amp;SUBSTITUTE(TEXT(CW7,"#,##0.00"),"-","△")&amp;"】"))</f>
        <v>【34.97】</v>
      </c>
      <c r="CX6" s="35" t="str">
        <f>IF(CX7="",NA(),CX7)</f>
        <v>-</v>
      </c>
      <c r="CY6" s="35" t="str">
        <f t="shared" ref="CY6:DG6" si="11">IF(CY7="",NA(),CY7)</f>
        <v>-</v>
      </c>
      <c r="CZ6" s="35" t="str">
        <f t="shared" si="11"/>
        <v>-</v>
      </c>
      <c r="DA6" s="35">
        <f t="shared" si="11"/>
        <v>85.19</v>
      </c>
      <c r="DB6" s="35">
        <f t="shared" si="11"/>
        <v>84.21</v>
      </c>
      <c r="DC6" s="35" t="str">
        <f t="shared" si="11"/>
        <v>-</v>
      </c>
      <c r="DD6" s="35" t="str">
        <f t="shared" si="11"/>
        <v>-</v>
      </c>
      <c r="DE6" s="35" t="str">
        <f t="shared" si="11"/>
        <v>-</v>
      </c>
      <c r="DF6" s="35">
        <f t="shared" si="11"/>
        <v>87.53</v>
      </c>
      <c r="DG6" s="35">
        <f t="shared" si="11"/>
        <v>83.94</v>
      </c>
      <c r="DH6" s="34" t="str">
        <f>IF(DH7="","",IF(DH7="-","【-】","【"&amp;SUBSTITUTE(TEXT(DH7,"#,##0.00"),"-","△")&amp;"】"))</f>
        <v>【89.89】</v>
      </c>
      <c r="DI6" s="35" t="str">
        <f>IF(DI7="",NA(),DI7)</f>
        <v>-</v>
      </c>
      <c r="DJ6" s="35" t="str">
        <f t="shared" ref="DJ6:DR6" si="12">IF(DJ7="",NA(),DJ7)</f>
        <v>-</v>
      </c>
      <c r="DK6" s="35" t="str">
        <f t="shared" si="12"/>
        <v>-</v>
      </c>
      <c r="DL6" s="35">
        <f t="shared" si="12"/>
        <v>15.05</v>
      </c>
      <c r="DM6" s="35">
        <f t="shared" si="12"/>
        <v>18.05</v>
      </c>
      <c r="DN6" s="35" t="str">
        <f t="shared" si="12"/>
        <v>-</v>
      </c>
      <c r="DO6" s="35" t="str">
        <f t="shared" si="12"/>
        <v>-</v>
      </c>
      <c r="DP6" s="35" t="str">
        <f t="shared" si="12"/>
        <v>-</v>
      </c>
      <c r="DQ6" s="35">
        <f t="shared" si="12"/>
        <v>21.84</v>
      </c>
      <c r="DR6" s="35">
        <f t="shared" si="12"/>
        <v>24.73</v>
      </c>
      <c r="DS6" s="34" t="str">
        <f>IF(DS7="","",IF(DS7="-","【-】","【"&amp;SUBSTITUTE(TEXT(DS7,"#,##0.00"),"-","△")&amp;"】"))</f>
        <v>【29.09】</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4">
        <f t="shared" si="14"/>
        <v>0</v>
      </c>
      <c r="EO6" s="34" t="str">
        <f>IF(EO7="","",IF(EO7="-","【-】","【"&amp;SUBSTITUTE(TEXT(EO7,"#,##0.00"),"-","△")&amp;"】"))</f>
        <v>【0.00】</v>
      </c>
    </row>
    <row r="7" spans="1:148" s="36" customFormat="1" x14ac:dyDescent="0.15">
      <c r="A7" s="28"/>
      <c r="B7" s="37">
        <v>2020</v>
      </c>
      <c r="C7" s="37">
        <v>322032</v>
      </c>
      <c r="D7" s="37">
        <v>46</v>
      </c>
      <c r="E7" s="37">
        <v>17</v>
      </c>
      <c r="F7" s="37">
        <v>9</v>
      </c>
      <c r="G7" s="37">
        <v>0</v>
      </c>
      <c r="H7" s="37" t="s">
        <v>96</v>
      </c>
      <c r="I7" s="37" t="s">
        <v>97</v>
      </c>
      <c r="J7" s="37" t="s">
        <v>98</v>
      </c>
      <c r="K7" s="37" t="s">
        <v>99</v>
      </c>
      <c r="L7" s="37" t="s">
        <v>100</v>
      </c>
      <c r="M7" s="37" t="s">
        <v>101</v>
      </c>
      <c r="N7" s="38" t="s">
        <v>102</v>
      </c>
      <c r="O7" s="38">
        <v>-0.09</v>
      </c>
      <c r="P7" s="38">
        <v>0.04</v>
      </c>
      <c r="Q7" s="38">
        <v>100</v>
      </c>
      <c r="R7" s="38">
        <v>3352</v>
      </c>
      <c r="S7" s="38">
        <v>174684</v>
      </c>
      <c r="T7" s="38">
        <v>624.36</v>
      </c>
      <c r="U7" s="38">
        <v>279.77999999999997</v>
      </c>
      <c r="V7" s="38">
        <v>76</v>
      </c>
      <c r="W7" s="38">
        <v>0.01</v>
      </c>
      <c r="X7" s="38">
        <v>7600</v>
      </c>
      <c r="Y7" s="38" t="s">
        <v>102</v>
      </c>
      <c r="Z7" s="38" t="s">
        <v>102</v>
      </c>
      <c r="AA7" s="38" t="s">
        <v>102</v>
      </c>
      <c r="AB7" s="38">
        <v>82.82</v>
      </c>
      <c r="AC7" s="38">
        <v>100.23</v>
      </c>
      <c r="AD7" s="38" t="s">
        <v>102</v>
      </c>
      <c r="AE7" s="38" t="s">
        <v>102</v>
      </c>
      <c r="AF7" s="38" t="s">
        <v>102</v>
      </c>
      <c r="AG7" s="38">
        <v>92.79</v>
      </c>
      <c r="AH7" s="38">
        <v>102.67</v>
      </c>
      <c r="AI7" s="38">
        <v>100.5</v>
      </c>
      <c r="AJ7" s="38" t="s">
        <v>102</v>
      </c>
      <c r="AK7" s="38" t="s">
        <v>102</v>
      </c>
      <c r="AL7" s="38" t="s">
        <v>102</v>
      </c>
      <c r="AM7" s="38">
        <v>137.88999999999999</v>
      </c>
      <c r="AN7" s="38">
        <v>144.66</v>
      </c>
      <c r="AO7" s="38" t="s">
        <v>102</v>
      </c>
      <c r="AP7" s="38" t="s">
        <v>102</v>
      </c>
      <c r="AQ7" s="38" t="s">
        <v>102</v>
      </c>
      <c r="AR7" s="38">
        <v>78.09</v>
      </c>
      <c r="AS7" s="38">
        <v>76.88</v>
      </c>
      <c r="AT7" s="38">
        <v>738.47</v>
      </c>
      <c r="AU7" s="38" t="s">
        <v>102</v>
      </c>
      <c r="AV7" s="38" t="s">
        <v>102</v>
      </c>
      <c r="AW7" s="38" t="s">
        <v>102</v>
      </c>
      <c r="AX7" s="38">
        <v>0.99</v>
      </c>
      <c r="AY7" s="38">
        <v>1.1399999999999999</v>
      </c>
      <c r="AZ7" s="38" t="s">
        <v>102</v>
      </c>
      <c r="BA7" s="38" t="s">
        <v>102</v>
      </c>
      <c r="BB7" s="38" t="s">
        <v>102</v>
      </c>
      <c r="BC7" s="38">
        <v>124.98</v>
      </c>
      <c r="BD7" s="38">
        <v>134.56</v>
      </c>
      <c r="BE7" s="38">
        <v>93.81</v>
      </c>
      <c r="BF7" s="38" t="s">
        <v>102</v>
      </c>
      <c r="BG7" s="38" t="s">
        <v>102</v>
      </c>
      <c r="BH7" s="38" t="s">
        <v>102</v>
      </c>
      <c r="BI7" s="38">
        <v>2491.23</v>
      </c>
      <c r="BJ7" s="38">
        <v>2516.4</v>
      </c>
      <c r="BK7" s="38" t="s">
        <v>102</v>
      </c>
      <c r="BL7" s="38" t="s">
        <v>102</v>
      </c>
      <c r="BM7" s="38" t="s">
        <v>102</v>
      </c>
      <c r="BN7" s="38">
        <v>720.41</v>
      </c>
      <c r="BO7" s="38">
        <v>2142.63</v>
      </c>
      <c r="BP7" s="38">
        <v>1650.58</v>
      </c>
      <c r="BQ7" s="38" t="s">
        <v>102</v>
      </c>
      <c r="BR7" s="38" t="s">
        <v>102</v>
      </c>
      <c r="BS7" s="38" t="s">
        <v>102</v>
      </c>
      <c r="BT7" s="38">
        <v>42.74</v>
      </c>
      <c r="BU7" s="38">
        <v>72.92</v>
      </c>
      <c r="BV7" s="38" t="s">
        <v>102</v>
      </c>
      <c r="BW7" s="38" t="s">
        <v>102</v>
      </c>
      <c r="BX7" s="38" t="s">
        <v>102</v>
      </c>
      <c r="BY7" s="38">
        <v>71</v>
      </c>
      <c r="BZ7" s="38">
        <v>75.150000000000006</v>
      </c>
      <c r="CA7" s="38">
        <v>38.659999999999997</v>
      </c>
      <c r="CB7" s="38" t="s">
        <v>102</v>
      </c>
      <c r="CC7" s="38" t="s">
        <v>102</v>
      </c>
      <c r="CD7" s="38" t="s">
        <v>102</v>
      </c>
      <c r="CE7" s="38">
        <v>393.2</v>
      </c>
      <c r="CF7" s="38">
        <v>232.26</v>
      </c>
      <c r="CG7" s="38" t="s">
        <v>102</v>
      </c>
      <c r="CH7" s="38" t="s">
        <v>102</v>
      </c>
      <c r="CI7" s="38" t="s">
        <v>102</v>
      </c>
      <c r="CJ7" s="38">
        <v>317.06</v>
      </c>
      <c r="CK7" s="38">
        <v>233.96</v>
      </c>
      <c r="CL7" s="38">
        <v>481.2</v>
      </c>
      <c r="CM7" s="38" t="s">
        <v>102</v>
      </c>
      <c r="CN7" s="38" t="s">
        <v>102</v>
      </c>
      <c r="CO7" s="38" t="s">
        <v>102</v>
      </c>
      <c r="CP7" s="38">
        <v>53.33</v>
      </c>
      <c r="CQ7" s="38">
        <v>50</v>
      </c>
      <c r="CR7" s="38" t="s">
        <v>102</v>
      </c>
      <c r="CS7" s="38" t="s">
        <v>102</v>
      </c>
      <c r="CT7" s="38" t="s">
        <v>102</v>
      </c>
      <c r="CU7" s="38">
        <v>46.62</v>
      </c>
      <c r="CV7" s="38">
        <v>55.32</v>
      </c>
      <c r="CW7" s="38">
        <v>34.97</v>
      </c>
      <c r="CX7" s="38" t="s">
        <v>102</v>
      </c>
      <c r="CY7" s="38" t="s">
        <v>102</v>
      </c>
      <c r="CZ7" s="38" t="s">
        <v>102</v>
      </c>
      <c r="DA7" s="38">
        <v>85.19</v>
      </c>
      <c r="DB7" s="38">
        <v>84.21</v>
      </c>
      <c r="DC7" s="38" t="s">
        <v>102</v>
      </c>
      <c r="DD7" s="38" t="s">
        <v>102</v>
      </c>
      <c r="DE7" s="38" t="s">
        <v>102</v>
      </c>
      <c r="DF7" s="38">
        <v>87.53</v>
      </c>
      <c r="DG7" s="38">
        <v>83.94</v>
      </c>
      <c r="DH7" s="38">
        <v>89.89</v>
      </c>
      <c r="DI7" s="38" t="s">
        <v>102</v>
      </c>
      <c r="DJ7" s="38" t="s">
        <v>102</v>
      </c>
      <c r="DK7" s="38" t="s">
        <v>102</v>
      </c>
      <c r="DL7" s="38">
        <v>15.05</v>
      </c>
      <c r="DM7" s="38">
        <v>18.05</v>
      </c>
      <c r="DN7" s="38" t="s">
        <v>102</v>
      </c>
      <c r="DO7" s="38" t="s">
        <v>102</v>
      </c>
      <c r="DP7" s="38" t="s">
        <v>102</v>
      </c>
      <c r="DQ7" s="38">
        <v>21.84</v>
      </c>
      <c r="DR7" s="38">
        <v>24.73</v>
      </c>
      <c r="DS7" s="38">
        <v>29.09</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SL107</cp:lastModifiedBy>
  <cp:lastPrinted>2022-02-02T05:10:58Z</cp:lastPrinted>
  <dcterms:created xsi:type="dcterms:W3CDTF">2021-12-03T07:38:05Z</dcterms:created>
  <dcterms:modified xsi:type="dcterms:W3CDTF">2022-02-02T05:10:59Z</dcterms:modified>
  <cp:category/>
</cp:coreProperties>
</file>