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flsv\庁内共有\1_課(室)共有\財政部財政課\令和03年度(2021)\040104財政調査(財務_財務)\その他財政調査一般(03／2025)\公営企業\0000078_【２／３（木）県〆切】公営企業に係る「経営比較分析表」の分析等について\提出用\0003040_公営企業に係る「経営比較分析表」の分析等について【下水道事業会計】\"/>
    </mc:Choice>
  </mc:AlternateContent>
  <xr:revisionPtr revIDLastSave="0" documentId="13_ncr:1_{4CA11F5A-909E-444D-9C05-1ADBB5DA8085}" xr6:coauthVersionLast="45" xr6:coauthVersionMax="45" xr10:uidLastSave="{00000000-0000-0000-0000-000000000000}"/>
  <workbookProtection workbookAlgorithmName="SHA-512" workbookHashValue="04fs2QEpW15xMXncOtLNW4OtFFt2XxTQHn+K5WM61WEfTy6OJZ10UcWaWO7a/auRQC7NzHu/D60str1Pczbp4w==" workbookSaltValue="i/sBUEbfTmcqe77wZE8RyQ==" workbookSpinCount="100000" lockStructure="1"/>
  <bookViews>
    <workbookView xWindow="810" yWindow="-120" windowWidth="28110" windowHeight="16440"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5" i="4" s="1"/>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5" i="4" s="1"/>
  <c r="BZ6" i="5"/>
  <c r="BY6" i="5"/>
  <c r="BX6" i="5"/>
  <c r="BW6" i="5"/>
  <c r="BV6" i="5"/>
  <c r="BU6" i="5"/>
  <c r="BT6" i="5"/>
  <c r="BS6" i="5"/>
  <c r="BR6" i="5"/>
  <c r="BQ6" i="5"/>
  <c r="BP6" i="5"/>
  <c r="H85"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5" i="4" s="1"/>
  <c r="AH6" i="5"/>
  <c r="AG6" i="5"/>
  <c r="AF6" i="5"/>
  <c r="AE6" i="5"/>
  <c r="AD6" i="5"/>
  <c r="AC6" i="5"/>
  <c r="AB6" i="5"/>
  <c r="AA6" i="5"/>
  <c r="Z6" i="5"/>
  <c r="Y6" i="5"/>
  <c r="X6" i="5"/>
  <c r="BB10" i="4" s="1"/>
  <c r="W6" i="5"/>
  <c r="AT10" i="4" s="1"/>
  <c r="V6" i="5"/>
  <c r="U6" i="5"/>
  <c r="T6" i="5"/>
  <c r="AT8" i="4" s="1"/>
  <c r="S6" i="5"/>
  <c r="AL8" i="4" s="1"/>
  <c r="R6" i="5"/>
  <c r="Q6" i="5"/>
  <c r="P6" i="5"/>
  <c r="P10" i="4" s="1"/>
  <c r="O6" i="5"/>
  <c r="I10" i="4" s="1"/>
  <c r="N6" i="5"/>
  <c r="M6" i="5"/>
  <c r="L6" i="5"/>
  <c r="W8" i="4" s="1"/>
  <c r="K6" i="5"/>
  <c r="P8" i="4" s="1"/>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K85" i="4"/>
  <c r="J85" i="4"/>
  <c r="G85" i="4"/>
  <c r="F85" i="4"/>
  <c r="AL10" i="4"/>
  <c r="AD10" i="4"/>
  <c r="W10" i="4"/>
  <c r="B10" i="4"/>
  <c r="BB8" i="4"/>
  <c r="AD8" i="4"/>
  <c r="I8" i="4"/>
  <c r="B8" i="4"/>
</calcChain>
</file>

<file path=xl/sharedStrings.xml><?xml version="1.0" encoding="utf-8"?>
<sst xmlns="http://schemas.openxmlformats.org/spreadsheetml/2006/main" count="297" uniqueCount="115">
  <si>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</si>
  <si>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</si>
  <si>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</si>
  <si>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</si>
  <si>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</si>
  <si>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</si>
  <si>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</si>
  <si>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</si>
  <si>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</si>
  <si>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</si>
  <si>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</si>
  <si>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</si>
  <si>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</si>
  <si>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</si>
  <si>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</si>
  <si>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</si>
  <si>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</si>
  <si>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</si>
  <si>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</si>
  <si>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</si>
  <si>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</si>
  <si>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</si>
  <si>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</si>
  <si>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</si>
  <si>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</si>
  <si>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</si>
  <si>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</si>
  <si>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</si>
  <si>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</si>
  <si>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</si>
  <si>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</si>
  <si>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</si>
  <si>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</si>
  <si>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</si>
  <si>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</si>
  <si>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</si>
  <si>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</si>
  <si>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</si>
  <si>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</si>
  <si>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</si>
  <si>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</si>
  <si>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</si>
  <si>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</si>
  <si>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</si>
  <si>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</si>
  <si>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</si>
  <si>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</si>
  <si>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</si>
  <si>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</si>
  <si>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</si>
  <si>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</si>
  <si>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</si>
  <si>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</si>
  <si>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</si>
  <si>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</si>
  <si>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</si>
  <si>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</si>
  <si>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</si>
  <si>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</si>
  <si>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</si>
  <si>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</si>
  <si>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</si>
  <si>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</si>
  <si>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</si>
  <si>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</si>
  <si>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</si>
  <si>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</si>
  <si>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</si>
  <si>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</si>
  <si>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</si>
  <si>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</si>
  <si>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</si>
  <si>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</si>
  <si>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</si>
  <si>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</si>
  <si>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</si>
  <si>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</si>
  <si>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</si>
  <si>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</si>
  <si>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</si>
  <si>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</si>
  <si>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</si>
  <si>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</si>
  <si>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</si>
  <si>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</si>
  <si>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</si>
  <si>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</si>
  <si>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</si>
  <si>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</si>
  <si>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</si>
  <si>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</si>
  <si>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</si>
  <si>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</si>
  <si>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</si>
  <si>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</si>
  <si>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出雲市</t>
  </si>
  <si>
    <t>法適用</t>
  </si>
  <si>
    <t>下水道事業</t>
  </si>
  <si>
    <t>漁業集落排水</t>
  </si>
  <si>
    <t>H1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</si>
  <si>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</si>
  <si>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</si>
  <si>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</si>
  <si>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</si>
  <si>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</si>
  <si>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</si>
  <si>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</si>
  <si>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</si>
  <si>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</si>
  <si>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</si>
  <si>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</si>
  <si>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</si>
  <si>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漁業集落排水事業は、11処理区のうち供用開始後30年以上を経過している処理区が2箇所ある。管渠は耐用年数を経過していないものの、ポンプ等の機器類の老朽化は進み、今後、維持管理費や下水道施設の更新のための支出は増加する状況にある。
　経営状況については、類似団体に比べ、経費回収率及び汚水処理原価は良い数値となっているが、経常収支比率は低く、企業債残高対事業規模比率は高くなっている。
　老朽化の状況については、管渠は耐用年数を経過していないため、数値には表れていないが、類似団体に比べ、有形固定資産減価償却率が高くなっており、老朽化は進んでいる。
　このような厳しい経営状況の中、機能診断及び機能保全計画を基に、財政状況を見ながら適正な管理運営を行っている。</t>
    <rPh sb="1" eb="3">
      <t>ギョギョウ</t>
    </rPh>
    <rPh sb="13" eb="15">
      <t>ショリ</t>
    </rPh>
    <rPh sb="15" eb="16">
      <t>ク</t>
    </rPh>
    <rPh sb="41" eb="43">
      <t>カショ</t>
    </rPh>
    <rPh sb="52" eb="53">
      <t>スウ</t>
    </rPh>
    <rPh sb="54" eb="56">
      <t>ケイカ</t>
    </rPh>
    <rPh sb="140" eb="141">
      <t>オヨ</t>
    </rPh>
    <rPh sb="149" eb="150">
      <t>ヨ</t>
    </rPh>
    <rPh sb="151" eb="153">
      <t>スウチ</t>
    </rPh>
    <rPh sb="168" eb="169">
      <t>ヒク</t>
    </rPh>
    <rPh sb="184" eb="185">
      <t>タカ</t>
    </rPh>
    <rPh sb="214" eb="216">
      <t>ケイカ</t>
    </rPh>
    <rPh sb="228" eb="229">
      <t>アラワ</t>
    </rPh>
    <rPh sb="297" eb="299">
      <t>キノウ</t>
    </rPh>
    <rPh sb="299" eb="301">
      <t>ホゼン</t>
    </rPh>
    <rPh sb="301" eb="303">
      <t>ケイカク</t>
    </rPh>
    <phoneticPr fontId="4"/>
  </si>
  <si>
    <t>①管渠については、耐用年数を経過していないが、供用開始後30年以上を経過している処理区が2箇所あるため、資産の老朽化は前年度より進み、類似団体を上回っている。
②管渠については、まだ耐用年数を経過していない。
③不良箇所の更新は行っていない。</t>
    <rPh sb="14" eb="16">
      <t>ケイカ</t>
    </rPh>
    <rPh sb="45" eb="47">
      <t>カショ</t>
    </rPh>
    <rPh sb="59" eb="62">
      <t>ゼンネンド</t>
    </rPh>
    <phoneticPr fontId="4"/>
  </si>
  <si>
    <t xml:space="preserve">①一般会計繰入金等の収入を含めても単年度の収支は赤字であり、前年度より高くなったものの、類似団体を下回っている。
②前年度より高くなり、類似団体よりも上回っているが、他事業を含めた会計全体では欠損金は生じていない。　
③流動資産と比較して、企業債償還金等の流動負債が多く、前年度とほぼ横ばいであり、類似団体を下回っている。
④企業債残高が年々減少しているため前年度より低くなったが、類似団体を上回っている。
⑤使用料収入で汚水処理に係る費用を賄えていないが、前年度より高くなり、類似団体を上回っている。
⑥汚水処理に係る費用が減少し、有収水量が増加したため、前年度より低くなり、類似団体を下回っている。
⑦前年度とほぼ横ばいであり、処理能力に対して処理水量が少ないため、類似団体を下回っている。
⑧整備が完了しているため、ほぼ横ばいであり、類似団体を上回っている。
</t>
    <rPh sb="1" eb="3">
      <t>イッパン</t>
    </rPh>
    <rPh sb="3" eb="5">
      <t>カイケイ</t>
    </rPh>
    <rPh sb="5" eb="7">
      <t>クリイレ</t>
    </rPh>
    <rPh sb="7" eb="8">
      <t>キン</t>
    </rPh>
    <rPh sb="8" eb="9">
      <t>トウ</t>
    </rPh>
    <rPh sb="10" eb="12">
      <t>シュウニュウ</t>
    </rPh>
    <rPh sb="13" eb="14">
      <t>フク</t>
    </rPh>
    <rPh sb="24" eb="26">
      <t>アカジ</t>
    </rPh>
    <rPh sb="30" eb="33">
      <t>ゼンネンド</t>
    </rPh>
    <rPh sb="35" eb="36">
      <t>タカ</t>
    </rPh>
    <rPh sb="49" eb="50">
      <t>シタ</t>
    </rPh>
    <rPh sb="58" eb="61">
      <t>ゼンネンド</t>
    </rPh>
    <rPh sb="63" eb="64">
      <t>タカ</t>
    </rPh>
    <rPh sb="115" eb="117">
      <t>ヒカク</t>
    </rPh>
    <rPh sb="135" eb="138">
      <t>ゼンネンド</t>
    </rPh>
    <rPh sb="141" eb="142">
      <t>ヨコ</t>
    </rPh>
    <rPh sb="178" eb="181">
      <t>ゼンネンド</t>
    </rPh>
    <rPh sb="184" eb="185">
      <t>ヒク</t>
    </rPh>
    <rPh sb="207" eb="209">
      <t>シュウニュウ</t>
    </rPh>
    <rPh sb="228" eb="231">
      <t>ゼンネンド</t>
    </rPh>
    <rPh sb="243" eb="244">
      <t>ウワ</t>
    </rPh>
    <rPh sb="262" eb="264">
      <t>ゲンショウ</t>
    </rPh>
    <rPh sb="284" eb="285">
      <t>ヒク</t>
    </rPh>
    <rPh sb="293" eb="294">
      <t>シタ</t>
    </rPh>
    <rPh sb="302" eb="305">
      <t>ゼンネンド</t>
    </rPh>
    <rPh sb="338" eb="339">
      <t>シタ</t>
    </rPh>
    <rPh sb="361" eb="362">
      <t>ヨコ</t>
    </rPh>
    <rPh sb="373" eb="375">
      <t>ウワマワ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</si>
</sst>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3146-4B18-8458-C1B0529876AB}"/>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formatCode="#,##0.00;&quot;△&quot;#,##0.00">
                  <c:v>0</c:v>
                </c:pt>
                <c:pt idx="4">
                  <c:v>0.01</c:v>
                </c:pt>
              </c:numCache>
            </c:numRef>
          </c:val>
          <c:smooth val="0"/>
          <c:extLst>
            <c:ext xmlns:c16="http://schemas.microsoft.com/office/drawing/2014/chart" uri="{C3380CC4-5D6E-409C-BE32-E72D297353CC}">
              <c16:uniqueId val="{00000001-3146-4B18-8458-C1B0529876AB}"/>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94.5</c:v>
                </c:pt>
                <c:pt idx="4">
                  <c:v>95.13</c:v>
                </c:pt>
              </c:numCache>
            </c:numRef>
          </c:val>
          <c:extLst>
            <c:ext xmlns:c16="http://schemas.microsoft.com/office/drawing/2014/chart" uri="{C3380CC4-5D6E-409C-BE32-E72D297353CC}">
              <c16:uniqueId val="{00000000-7D47-470C-A0A1-0403655D71B3}"/>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100.27</c:v>
                </c:pt>
                <c:pt idx="4">
                  <c:v>95.71</c:v>
                </c:pt>
              </c:numCache>
            </c:numRef>
          </c:val>
          <c:smooth val="0"/>
          <c:extLst>
            <c:ext xmlns:c16="http://schemas.microsoft.com/office/drawing/2014/chart" uri="{C3380CC4-5D6E-409C-BE32-E72D297353CC}">
              <c16:uniqueId val="{00000001-7D47-470C-A0A1-0403655D71B3}"/>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46.86</c:v>
                </c:pt>
                <c:pt idx="4">
                  <c:v>49.01</c:v>
                </c:pt>
              </c:numCache>
            </c:numRef>
          </c:val>
          <c:extLst>
            <c:ext xmlns:c16="http://schemas.microsoft.com/office/drawing/2014/chart" uri="{C3380CC4-5D6E-409C-BE32-E72D297353CC}">
              <c16:uniqueId val="{00000000-D311-47F5-B316-009F182A0B44}"/>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32.14</c:v>
                </c:pt>
                <c:pt idx="4">
                  <c:v>29.9</c:v>
                </c:pt>
              </c:numCache>
            </c:numRef>
          </c:val>
          <c:smooth val="0"/>
          <c:extLst>
            <c:ext xmlns:c16="http://schemas.microsoft.com/office/drawing/2014/chart" uri="{C3380CC4-5D6E-409C-BE32-E72D297353CC}">
              <c16:uniqueId val="{00000001-D311-47F5-B316-009F182A0B44}"/>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formatCode="#,##0.00;&quot;△&quot;#,##0.00">
                  <c:v>0</c:v>
                </c:pt>
                <c:pt idx="4" formatCode="#,##0.00;&quot;△&quot;#,##0.00">
                  <c:v>0</c:v>
                </c:pt>
              </c:numCache>
            </c:numRef>
          </c:val>
          <c:extLst>
            <c:ext xmlns:c16="http://schemas.microsoft.com/office/drawing/2014/chart" uri="{C3380CC4-5D6E-409C-BE32-E72D297353CC}">
              <c16:uniqueId val="{00000000-9810-4293-BAA2-D3392172F530}"/>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formatCode="#,##0.00;&quot;△&quot;#,##0.00">
                  <c:v>0</c:v>
                </c:pt>
                <c:pt idx="4" formatCode="#,##0.00;&quot;△&quot;#,##0.00">
                  <c:v>0</c:v>
                </c:pt>
              </c:numCache>
            </c:numRef>
          </c:val>
          <c:smooth val="0"/>
          <c:extLst>
            <c:ext xmlns:c16="http://schemas.microsoft.com/office/drawing/2014/chart" uri="{C3380CC4-5D6E-409C-BE32-E72D297353CC}">
              <c16:uniqueId val="{00000001-9810-4293-BAA2-D3392172F530}"/>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27.4</c:v>
                </c:pt>
                <c:pt idx="4">
                  <c:v>47.65</c:v>
                </c:pt>
              </c:numCache>
            </c:numRef>
          </c:val>
          <c:extLst>
            <c:ext xmlns:c16="http://schemas.microsoft.com/office/drawing/2014/chart" uri="{C3380CC4-5D6E-409C-BE32-E72D297353CC}">
              <c16:uniqueId val="{00000000-EC39-47FA-A163-160BF482FCBF}"/>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6.23</c:v>
                </c:pt>
                <c:pt idx="4">
                  <c:v>11.66</c:v>
                </c:pt>
              </c:numCache>
            </c:numRef>
          </c:val>
          <c:smooth val="0"/>
          <c:extLst>
            <c:ext xmlns:c16="http://schemas.microsoft.com/office/drawing/2014/chart" uri="{C3380CC4-5D6E-409C-BE32-E72D297353CC}">
              <c16:uniqueId val="{00000001-EC39-47FA-A163-160BF482FCBF}"/>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1.6</c:v>
                </c:pt>
                <c:pt idx="4">
                  <c:v>1.66</c:v>
                </c:pt>
              </c:numCache>
            </c:numRef>
          </c:val>
          <c:extLst>
            <c:ext xmlns:c16="http://schemas.microsoft.com/office/drawing/2014/chart" uri="{C3380CC4-5D6E-409C-BE32-E72D297353CC}">
              <c16:uniqueId val="{00000000-C567-4E57-9AB5-73C0EB80AEB2}"/>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33.43</c:v>
                </c:pt>
                <c:pt idx="4">
                  <c:v>53.11</c:v>
                </c:pt>
              </c:numCache>
            </c:numRef>
          </c:val>
          <c:smooth val="0"/>
          <c:extLst>
            <c:ext xmlns:c16="http://schemas.microsoft.com/office/drawing/2014/chart" uri="{C3380CC4-5D6E-409C-BE32-E72D297353CC}">
              <c16:uniqueId val="{00000001-C567-4E57-9AB5-73C0EB80AEB2}"/>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954.36</c:v>
                </c:pt>
                <c:pt idx="4">
                  <c:v>897.9</c:v>
                </c:pt>
              </c:numCache>
            </c:numRef>
          </c:val>
          <c:extLst>
            <c:ext xmlns:c16="http://schemas.microsoft.com/office/drawing/2014/chart" uri="{C3380CC4-5D6E-409C-BE32-E72D297353CC}">
              <c16:uniqueId val="{00000000-94F5-4A1D-9E9F-2946A2593AF3}"/>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641.42999999999995</c:v>
                </c:pt>
                <c:pt idx="4">
                  <c:v>807.81</c:v>
                </c:pt>
              </c:numCache>
            </c:numRef>
          </c:val>
          <c:smooth val="0"/>
          <c:extLst>
            <c:ext xmlns:c16="http://schemas.microsoft.com/office/drawing/2014/chart" uri="{C3380CC4-5D6E-409C-BE32-E72D297353CC}">
              <c16:uniqueId val="{00000001-94F5-4A1D-9E9F-2946A2593AF3}"/>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73.989999999999995</c:v>
                </c:pt>
                <c:pt idx="4">
                  <c:v>81.81</c:v>
                </c:pt>
              </c:numCache>
            </c:numRef>
          </c:val>
          <c:extLst>
            <c:ext xmlns:c16="http://schemas.microsoft.com/office/drawing/2014/chart" uri="{C3380CC4-5D6E-409C-BE32-E72D297353CC}">
              <c16:uniqueId val="{00000000-4910-4F57-A90B-BE8A6A1D0ED1}"/>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56.93</c:v>
                </c:pt>
                <c:pt idx="4">
                  <c:v>49.44</c:v>
                </c:pt>
              </c:numCache>
            </c:numRef>
          </c:val>
          <c:smooth val="0"/>
          <c:extLst>
            <c:ext xmlns:c16="http://schemas.microsoft.com/office/drawing/2014/chart" uri="{C3380CC4-5D6E-409C-BE32-E72D297353CC}">
              <c16:uniqueId val="{00000001-4910-4F57-A90B-BE8A6A1D0ED1}"/>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232.02</c:v>
                </c:pt>
                <c:pt idx="4">
                  <c:v>210.24</c:v>
                </c:pt>
              </c:numCache>
            </c:numRef>
          </c:val>
          <c:extLst>
            <c:ext xmlns:c16="http://schemas.microsoft.com/office/drawing/2014/chart" uri="{C3380CC4-5D6E-409C-BE32-E72D297353CC}">
              <c16:uniqueId val="{00000000-87FE-4BE4-B940-0F0EB3DD059F}"/>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300.17</c:v>
                </c:pt>
                <c:pt idx="4">
                  <c:v>343.49</c:v>
                </c:pt>
              </c:numCache>
            </c:numRef>
          </c:val>
          <c:smooth val="0"/>
          <c:extLst>
            <c:ext xmlns:c16="http://schemas.microsoft.com/office/drawing/2014/chart" uri="{C3380CC4-5D6E-409C-BE32-E72D297353CC}">
              <c16:uniqueId val="{00000001-87FE-4BE4-B940-0F0EB3DD059F}"/>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35.85</c:v>
                </c:pt>
                <c:pt idx="4">
                  <c:v>36.08</c:v>
                </c:pt>
              </c:numCache>
            </c:numRef>
          </c:val>
          <c:extLst>
            <c:ext xmlns:c16="http://schemas.microsoft.com/office/drawing/2014/chart" uri="{C3380CC4-5D6E-409C-BE32-E72D297353CC}">
              <c16:uniqueId val="{00000000-E5F6-41C7-A3ED-1B1A350A29B3}"/>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39.130000000000003</c:v>
                </c:pt>
                <c:pt idx="4">
                  <c:v>40.29</c:v>
                </c:pt>
              </c:numCache>
            </c:numRef>
          </c:val>
          <c:smooth val="0"/>
          <c:extLst>
            <c:ext xmlns:c16="http://schemas.microsoft.com/office/drawing/2014/chart" uri="{C3380CC4-5D6E-409C-BE32-E72D297353CC}">
              <c16:uniqueId val="{00000001-E5F6-41C7-A3ED-1B1A350A29B3}"/>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90.62</c:v>
                </c:pt>
                <c:pt idx="4">
                  <c:v>91.09</c:v>
                </c:pt>
              </c:numCache>
            </c:numRef>
          </c:val>
          <c:extLst>
            <c:ext xmlns:c16="http://schemas.microsoft.com/office/drawing/2014/chart" uri="{C3380CC4-5D6E-409C-BE32-E72D297353CC}">
              <c16:uniqueId val="{00000000-3DE5-4637-986F-2B2EF254C9DA}"/>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86.33</c:v>
                </c:pt>
                <c:pt idx="4">
                  <c:v>87.49</c:v>
                </c:pt>
              </c:numCache>
            </c:numRef>
          </c:val>
          <c:smooth val="0"/>
          <c:extLst>
            <c:ext xmlns:c16="http://schemas.microsoft.com/office/drawing/2014/chart" uri="{C3380CC4-5D6E-409C-BE32-E72D297353CC}">
              <c16:uniqueId val="{00000001-3DE5-4637-986F-2B2EF254C9DA}"/>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【99.28】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【86.39】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【58.47】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【1,042.34】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【80.45】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【32.98】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【410.22】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【42.60】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【23.36】</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80" zoomScaleNormal="80" workbookViewId="0">
      <selection activeCell="BG36" sqref="BG3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島根県　出雲市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法適用</v>
      </c>
      <c r="C8" s="72"/>
      <c r="D8" s="72"/>
      <c r="E8" s="72"/>
      <c r="F8" s="72"/>
      <c r="G8" s="72"/>
      <c r="H8" s="72"/>
      <c r="I8" s="72" t="str">
        <f>データ!J6</f>
        <v>下水道事業</v>
      </c>
      <c r="J8" s="72"/>
      <c r="K8" s="72"/>
      <c r="L8" s="72"/>
      <c r="M8" s="72"/>
      <c r="N8" s="72"/>
      <c r="O8" s="72"/>
      <c r="P8" s="72" t="str">
        <f>データ!K6</f>
        <v>漁業集落排水</v>
      </c>
      <c r="Q8" s="72"/>
      <c r="R8" s="72"/>
      <c r="S8" s="72"/>
      <c r="T8" s="72"/>
      <c r="U8" s="72"/>
      <c r="V8" s="72"/>
      <c r="W8" s="72" t="str">
        <f>データ!L6</f>
        <v>H1</v>
      </c>
      <c r="X8" s="72"/>
      <c r="Y8" s="72"/>
      <c r="Z8" s="72"/>
      <c r="AA8" s="72"/>
      <c r="AB8" s="72"/>
      <c r="AC8" s="72"/>
      <c r="AD8" s="73" t="str">
        <f>データ!$M$6</f>
        <v>自治体職員</v>
      </c>
      <c r="AE8" s="73"/>
      <c r="AF8" s="73"/>
      <c r="AG8" s="73"/>
      <c r="AH8" s="73"/>
      <c r="AI8" s="73"/>
      <c r="AJ8" s="73"/>
      <c r="AK8" s="3"/>
      <c r="AL8" s="69">
        <f>データ!S6</f>
        <v>174684</v>
      </c>
      <c r="AM8" s="69"/>
      <c r="AN8" s="69"/>
      <c r="AO8" s="69"/>
      <c r="AP8" s="69"/>
      <c r="AQ8" s="69"/>
      <c r="AR8" s="69"/>
      <c r="AS8" s="69"/>
      <c r="AT8" s="68">
        <f>データ!T6</f>
        <v>624.36</v>
      </c>
      <c r="AU8" s="68"/>
      <c r="AV8" s="68"/>
      <c r="AW8" s="68"/>
      <c r="AX8" s="68"/>
      <c r="AY8" s="68"/>
      <c r="AZ8" s="68"/>
      <c r="BA8" s="68"/>
      <c r="BB8" s="68">
        <f>データ!U6</f>
        <v>279.77999999999997</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f>データ!O6</f>
        <v>48.86</v>
      </c>
      <c r="J10" s="68"/>
      <c r="K10" s="68"/>
      <c r="L10" s="68"/>
      <c r="M10" s="68"/>
      <c r="N10" s="68"/>
      <c r="O10" s="68"/>
      <c r="P10" s="68">
        <f>データ!P6</f>
        <v>1.66</v>
      </c>
      <c r="Q10" s="68"/>
      <c r="R10" s="68"/>
      <c r="S10" s="68"/>
      <c r="T10" s="68"/>
      <c r="U10" s="68"/>
      <c r="V10" s="68"/>
      <c r="W10" s="68">
        <f>データ!Q6</f>
        <v>100</v>
      </c>
      <c r="X10" s="68"/>
      <c r="Y10" s="68"/>
      <c r="Z10" s="68"/>
      <c r="AA10" s="68"/>
      <c r="AB10" s="68"/>
      <c r="AC10" s="68"/>
      <c r="AD10" s="69">
        <f>データ!R6</f>
        <v>3352</v>
      </c>
      <c r="AE10" s="69"/>
      <c r="AF10" s="69"/>
      <c r="AG10" s="69"/>
      <c r="AH10" s="69"/>
      <c r="AI10" s="69"/>
      <c r="AJ10" s="69"/>
      <c r="AK10" s="2"/>
      <c r="AL10" s="69">
        <f>データ!V6</f>
        <v>2896</v>
      </c>
      <c r="AM10" s="69"/>
      <c r="AN10" s="69"/>
      <c r="AO10" s="69"/>
      <c r="AP10" s="69"/>
      <c r="AQ10" s="69"/>
      <c r="AR10" s="69"/>
      <c r="AS10" s="69"/>
      <c r="AT10" s="68">
        <f>データ!W6</f>
        <v>0.87</v>
      </c>
      <c r="AU10" s="68"/>
      <c r="AV10" s="68"/>
      <c r="AW10" s="68"/>
      <c r="AX10" s="68"/>
      <c r="AY10" s="68"/>
      <c r="AZ10" s="68"/>
      <c r="BA10" s="68"/>
      <c r="BB10" s="68">
        <f>データ!X6</f>
        <v>3328.74</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114</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113</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112</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【99.28】</v>
      </c>
      <c r="F85" s="26" t="str">
        <f>データ!AT6</f>
        <v>【86.39】</v>
      </c>
      <c r="G85" s="26" t="str">
        <f>データ!BE6</f>
        <v>【58.47】</v>
      </c>
      <c r="H85" s="26" t="str">
        <f>データ!BP6</f>
        <v>【1,042.34】</v>
      </c>
      <c r="I85" s="26" t="str">
        <f>データ!CA6</f>
        <v>【42.60】</v>
      </c>
      <c r="J85" s="26" t="str">
        <f>データ!CL6</f>
        <v>【410.22】</v>
      </c>
      <c r="K85" s="26" t="str">
        <f>データ!CW6</f>
        <v>【32.98】</v>
      </c>
      <c r="L85" s="26" t="str">
        <f>データ!DH6</f>
        <v>【80.45】</v>
      </c>
      <c r="M85" s="26" t="str">
        <f>データ!DS6</f>
        <v>【23.36】</v>
      </c>
      <c r="N85" s="26" t="str">
        <f>データ!ED6</f>
        <v>【0.00】</v>
      </c>
      <c r="O85" s="26" t="str">
        <f>データ!EO6</f>
        <v>【1.09】</v>
      </c>
    </row>
  </sheetData>
  <sheetProtection algorithmName="SHA-512" hashValue="MHUeGCsZuGQpOrjNYC/njPaZfWq35wjSnJnx5J0XRHg4Exfiq9zcRvZc/0VxVBTaLnDy4JAjfFWKbjVLnbiFbw==" saltValue="XakgAI5gZDRZFXU4Y2lMq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66:BZ82"/>
    <mergeCell ref="B60:BJ61"/>
    <mergeCell ref="BL64:BZ65"/>
    <mergeCell ref="BL10:BM10"/>
    <mergeCell ref="BL11:BZ13"/>
    <mergeCell ref="B14:BJ15"/>
    <mergeCell ref="BL14:BZ15"/>
    <mergeCell ref="BL45:BZ46"/>
    <mergeCell ref="BL16:BZ44"/>
    <mergeCell ref="BL47:BZ63"/>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28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54</v>
      </c>
      <c r="B4" s="30"/>
      <c r="C4" s="30"/>
      <c r="D4" s="30"/>
      <c r="E4" s="30"/>
      <c r="F4" s="30"/>
      <c r="G4" s="30"/>
      <c r="H4" s="80"/>
      <c r="I4" s="81"/>
      <c r="J4" s="81"/>
      <c r="K4" s="81"/>
      <c r="L4" s="81"/>
      <c r="M4" s="81"/>
      <c r="N4" s="81"/>
      <c r="O4" s="81"/>
      <c r="P4" s="81"/>
      <c r="Q4" s="81"/>
      <c r="R4" s="81"/>
      <c r="S4" s="81"/>
      <c r="T4" s="81"/>
      <c r="U4" s="81"/>
      <c r="V4" s="81"/>
      <c r="W4" s="81"/>
      <c r="X4" s="82"/>
      <c r="Y4" s="76" t="s">
        <v>55</v>
      </c>
      <c r="Z4" s="76"/>
      <c r="AA4" s="76"/>
      <c r="AB4" s="76"/>
      <c r="AC4" s="76"/>
      <c r="AD4" s="76"/>
      <c r="AE4" s="76"/>
      <c r="AF4" s="76"/>
      <c r="AG4" s="76"/>
      <c r="AH4" s="76"/>
      <c r="AI4" s="76"/>
      <c r="AJ4" s="76" t="s">
        <v>56</v>
      </c>
      <c r="AK4" s="76"/>
      <c r="AL4" s="76"/>
      <c r="AM4" s="76"/>
      <c r="AN4" s="76"/>
      <c r="AO4" s="76"/>
      <c r="AP4" s="76"/>
      <c r="AQ4" s="76"/>
      <c r="AR4" s="76"/>
      <c r="AS4" s="76"/>
      <c r="AT4" s="76"/>
      <c r="AU4" s="76" t="s">
        <v>57</v>
      </c>
      <c r="AV4" s="76"/>
      <c r="AW4" s="76"/>
      <c r="AX4" s="76"/>
      <c r="AY4" s="76"/>
      <c r="AZ4" s="76"/>
      <c r="BA4" s="76"/>
      <c r="BB4" s="76"/>
      <c r="BC4" s="76"/>
      <c r="BD4" s="76"/>
      <c r="BE4" s="76"/>
      <c r="BF4" s="76" t="s">
        <v>58</v>
      </c>
      <c r="BG4" s="76"/>
      <c r="BH4" s="76"/>
      <c r="BI4" s="76"/>
      <c r="BJ4" s="76"/>
      <c r="BK4" s="76"/>
      <c r="BL4" s="76"/>
      <c r="BM4" s="76"/>
      <c r="BN4" s="76"/>
      <c r="BO4" s="76"/>
      <c r="BP4" s="76"/>
      <c r="BQ4" s="76" t="s">
        <v>59</v>
      </c>
      <c r="BR4" s="76"/>
      <c r="BS4" s="76"/>
      <c r="BT4" s="76"/>
      <c r="BU4" s="76"/>
      <c r="BV4" s="76"/>
      <c r="BW4" s="76"/>
      <c r="BX4" s="76"/>
      <c r="BY4" s="76"/>
      <c r="BZ4" s="76"/>
      <c r="CA4" s="76"/>
      <c r="CB4" s="76" t="s">
        <v>60</v>
      </c>
      <c r="CC4" s="76"/>
      <c r="CD4" s="76"/>
      <c r="CE4" s="76"/>
      <c r="CF4" s="76"/>
      <c r="CG4" s="76"/>
      <c r="CH4" s="76"/>
      <c r="CI4" s="76"/>
      <c r="CJ4" s="76"/>
      <c r="CK4" s="76"/>
      <c r="CL4" s="76"/>
      <c r="CM4" s="76" t="s">
        <v>61</v>
      </c>
      <c r="CN4" s="76"/>
      <c r="CO4" s="76"/>
      <c r="CP4" s="76"/>
      <c r="CQ4" s="76"/>
      <c r="CR4" s="76"/>
      <c r="CS4" s="76"/>
      <c r="CT4" s="76"/>
      <c r="CU4" s="76"/>
      <c r="CV4" s="76"/>
      <c r="CW4" s="76"/>
      <c r="CX4" s="76" t="s">
        <v>62</v>
      </c>
      <c r="CY4" s="76"/>
      <c r="CZ4" s="76"/>
      <c r="DA4" s="76"/>
      <c r="DB4" s="76"/>
      <c r="DC4" s="76"/>
      <c r="DD4" s="76"/>
      <c r="DE4" s="76"/>
      <c r="DF4" s="76"/>
      <c r="DG4" s="76"/>
      <c r="DH4" s="76"/>
      <c r="DI4" s="76" t="s">
        <v>63</v>
      </c>
      <c r="DJ4" s="76"/>
      <c r="DK4" s="76"/>
      <c r="DL4" s="76"/>
      <c r="DM4" s="76"/>
      <c r="DN4" s="76"/>
      <c r="DO4" s="76"/>
      <c r="DP4" s="76"/>
      <c r="DQ4" s="76"/>
      <c r="DR4" s="76"/>
      <c r="DS4" s="76"/>
      <c r="DT4" s="76" t="s">
        <v>64</v>
      </c>
      <c r="DU4" s="76"/>
      <c r="DV4" s="76"/>
      <c r="DW4" s="76"/>
      <c r="DX4" s="76"/>
      <c r="DY4" s="76"/>
      <c r="DZ4" s="76"/>
      <c r="EA4" s="76"/>
      <c r="EB4" s="76"/>
      <c r="EC4" s="76"/>
      <c r="ED4" s="76"/>
      <c r="EE4" s="76" t="s">
        <v>65</v>
      </c>
      <c r="EF4" s="76"/>
      <c r="EG4" s="76"/>
      <c r="EH4" s="76"/>
      <c r="EI4" s="76"/>
      <c r="EJ4" s="76"/>
      <c r="EK4" s="76"/>
      <c r="EL4" s="76"/>
      <c r="EM4" s="76"/>
      <c r="EN4" s="76"/>
      <c r="EO4" s="76"/>
    </row>
    <row r="5" spans="1:148" x14ac:dyDescent="0.15">
      <c r="A5" s="28" t="s">
        <v>66</v>
      </c>
      <c r="B5" s="31"/>
      <c r="C5" s="31"/>
      <c r="D5" s="31"/>
      <c r="E5" s="31"/>
      <c r="F5" s="31"/>
      <c r="G5" s="31"/>
      <c r="H5" s="32" t="s">
        <v>67</v>
      </c>
      <c r="I5" s="32" t="s">
        <v>68</v>
      </c>
      <c r="J5" s="32" t="s">
        <v>69</v>
      </c>
      <c r="K5" s="32" t="s">
        <v>70</v>
      </c>
      <c r="L5" s="32" t="s">
        <v>71</v>
      </c>
      <c r="M5" s="32" t="s">
        <v>5</v>
      </c>
      <c r="N5" s="32" t="s">
        <v>72</v>
      </c>
      <c r="O5" s="32" t="s">
        <v>73</v>
      </c>
      <c r="P5" s="32" t="s">
        <v>74</v>
      </c>
      <c r="Q5" s="32" t="s">
        <v>75</v>
      </c>
      <c r="R5" s="32" t="s">
        <v>76</v>
      </c>
      <c r="S5" s="32" t="s">
        <v>77</v>
      </c>
      <c r="T5" s="32" t="s">
        <v>78</v>
      </c>
      <c r="U5" s="32" t="s">
        <v>79</v>
      </c>
      <c r="V5" s="32" t="s">
        <v>80</v>
      </c>
      <c r="W5" s="32" t="s">
        <v>81</v>
      </c>
      <c r="X5" s="32" t="s">
        <v>82</v>
      </c>
      <c r="Y5" s="32" t="s">
        <v>83</v>
      </c>
      <c r="Z5" s="32" t="s">
        <v>84</v>
      </c>
      <c r="AA5" s="32" t="s">
        <v>85</v>
      </c>
      <c r="AB5" s="32" t="s">
        <v>86</v>
      </c>
      <c r="AC5" s="32" t="s">
        <v>87</v>
      </c>
      <c r="AD5" s="32" t="s">
        <v>88</v>
      </c>
      <c r="AE5" s="32" t="s">
        <v>89</v>
      </c>
      <c r="AF5" s="32" t="s">
        <v>90</v>
      </c>
      <c r="AG5" s="32" t="s">
        <v>91</v>
      </c>
      <c r="AH5" s="32" t="s">
        <v>92</v>
      </c>
      <c r="AI5" s="32" t="s">
        <v>31</v>
      </c>
      <c r="AJ5" s="32" t="s">
        <v>83</v>
      </c>
      <c r="AK5" s="32" t="s">
        <v>84</v>
      </c>
      <c r="AL5" s="32" t="s">
        <v>85</v>
      </c>
      <c r="AM5" s="32" t="s">
        <v>86</v>
      </c>
      <c r="AN5" s="32" t="s">
        <v>87</v>
      </c>
      <c r="AO5" s="32" t="s">
        <v>88</v>
      </c>
      <c r="AP5" s="32" t="s">
        <v>89</v>
      </c>
      <c r="AQ5" s="32" t="s">
        <v>90</v>
      </c>
      <c r="AR5" s="32" t="s">
        <v>91</v>
      </c>
      <c r="AS5" s="32" t="s">
        <v>92</v>
      </c>
      <c r="AT5" s="32" t="s">
        <v>93</v>
      </c>
      <c r="AU5" s="32" t="s">
        <v>83</v>
      </c>
      <c r="AV5" s="32" t="s">
        <v>84</v>
      </c>
      <c r="AW5" s="32" t="s">
        <v>85</v>
      </c>
      <c r="AX5" s="32" t="s">
        <v>86</v>
      </c>
      <c r="AY5" s="32" t="s">
        <v>87</v>
      </c>
      <c r="AZ5" s="32" t="s">
        <v>88</v>
      </c>
      <c r="BA5" s="32" t="s">
        <v>89</v>
      </c>
      <c r="BB5" s="32" t="s">
        <v>90</v>
      </c>
      <c r="BC5" s="32" t="s">
        <v>91</v>
      </c>
      <c r="BD5" s="32" t="s">
        <v>92</v>
      </c>
      <c r="BE5" s="32" t="s">
        <v>93</v>
      </c>
      <c r="BF5" s="32" t="s">
        <v>83</v>
      </c>
      <c r="BG5" s="32" t="s">
        <v>84</v>
      </c>
      <c r="BH5" s="32" t="s">
        <v>85</v>
      </c>
      <c r="BI5" s="32" t="s">
        <v>86</v>
      </c>
      <c r="BJ5" s="32" t="s">
        <v>87</v>
      </c>
      <c r="BK5" s="32" t="s">
        <v>88</v>
      </c>
      <c r="BL5" s="32" t="s">
        <v>89</v>
      </c>
      <c r="BM5" s="32" t="s">
        <v>90</v>
      </c>
      <c r="BN5" s="32" t="s">
        <v>91</v>
      </c>
      <c r="BO5" s="32" t="s">
        <v>92</v>
      </c>
      <c r="BP5" s="32" t="s">
        <v>93</v>
      </c>
      <c r="BQ5" s="32" t="s">
        <v>83</v>
      </c>
      <c r="BR5" s="32" t="s">
        <v>84</v>
      </c>
      <c r="BS5" s="32" t="s">
        <v>85</v>
      </c>
      <c r="BT5" s="32" t="s">
        <v>86</v>
      </c>
      <c r="BU5" s="32" t="s">
        <v>87</v>
      </c>
      <c r="BV5" s="32" t="s">
        <v>88</v>
      </c>
      <c r="BW5" s="32" t="s">
        <v>89</v>
      </c>
      <c r="BX5" s="32" t="s">
        <v>90</v>
      </c>
      <c r="BY5" s="32" t="s">
        <v>91</v>
      </c>
      <c r="BZ5" s="32" t="s">
        <v>92</v>
      </c>
      <c r="CA5" s="32" t="s">
        <v>93</v>
      </c>
      <c r="CB5" s="32" t="s">
        <v>83</v>
      </c>
      <c r="CC5" s="32" t="s">
        <v>84</v>
      </c>
      <c r="CD5" s="32" t="s">
        <v>85</v>
      </c>
      <c r="CE5" s="32" t="s">
        <v>86</v>
      </c>
      <c r="CF5" s="32" t="s">
        <v>87</v>
      </c>
      <c r="CG5" s="32" t="s">
        <v>88</v>
      </c>
      <c r="CH5" s="32" t="s">
        <v>89</v>
      </c>
      <c r="CI5" s="32" t="s">
        <v>90</v>
      </c>
      <c r="CJ5" s="32" t="s">
        <v>91</v>
      </c>
      <c r="CK5" s="32" t="s">
        <v>92</v>
      </c>
      <c r="CL5" s="32" t="s">
        <v>93</v>
      </c>
      <c r="CM5" s="32" t="s">
        <v>83</v>
      </c>
      <c r="CN5" s="32" t="s">
        <v>84</v>
      </c>
      <c r="CO5" s="32" t="s">
        <v>85</v>
      </c>
      <c r="CP5" s="32" t="s">
        <v>86</v>
      </c>
      <c r="CQ5" s="32" t="s">
        <v>87</v>
      </c>
      <c r="CR5" s="32" t="s">
        <v>88</v>
      </c>
      <c r="CS5" s="32" t="s">
        <v>89</v>
      </c>
      <c r="CT5" s="32" t="s">
        <v>90</v>
      </c>
      <c r="CU5" s="32" t="s">
        <v>91</v>
      </c>
      <c r="CV5" s="32" t="s">
        <v>92</v>
      </c>
      <c r="CW5" s="32" t="s">
        <v>93</v>
      </c>
      <c r="CX5" s="32" t="s">
        <v>83</v>
      </c>
      <c r="CY5" s="32" t="s">
        <v>84</v>
      </c>
      <c r="CZ5" s="32" t="s">
        <v>85</v>
      </c>
      <c r="DA5" s="32" t="s">
        <v>86</v>
      </c>
      <c r="DB5" s="32" t="s">
        <v>87</v>
      </c>
      <c r="DC5" s="32" t="s">
        <v>88</v>
      </c>
      <c r="DD5" s="32" t="s">
        <v>89</v>
      </c>
      <c r="DE5" s="32" t="s">
        <v>90</v>
      </c>
      <c r="DF5" s="32" t="s">
        <v>91</v>
      </c>
      <c r="DG5" s="32" t="s">
        <v>92</v>
      </c>
      <c r="DH5" s="32" t="s">
        <v>93</v>
      </c>
      <c r="DI5" s="32" t="s">
        <v>83</v>
      </c>
      <c r="DJ5" s="32" t="s">
        <v>84</v>
      </c>
      <c r="DK5" s="32" t="s">
        <v>85</v>
      </c>
      <c r="DL5" s="32" t="s">
        <v>86</v>
      </c>
      <c r="DM5" s="32" t="s">
        <v>87</v>
      </c>
      <c r="DN5" s="32" t="s">
        <v>88</v>
      </c>
      <c r="DO5" s="32" t="s">
        <v>89</v>
      </c>
      <c r="DP5" s="32" t="s">
        <v>90</v>
      </c>
      <c r="DQ5" s="32" t="s">
        <v>91</v>
      </c>
      <c r="DR5" s="32" t="s">
        <v>92</v>
      </c>
      <c r="DS5" s="32" t="s">
        <v>93</v>
      </c>
      <c r="DT5" s="32" t="s">
        <v>83</v>
      </c>
      <c r="DU5" s="32" t="s">
        <v>84</v>
      </c>
      <c r="DV5" s="32" t="s">
        <v>85</v>
      </c>
      <c r="DW5" s="32" t="s">
        <v>86</v>
      </c>
      <c r="DX5" s="32" t="s">
        <v>87</v>
      </c>
      <c r="DY5" s="32" t="s">
        <v>88</v>
      </c>
      <c r="DZ5" s="32" t="s">
        <v>89</v>
      </c>
      <c r="EA5" s="32" t="s">
        <v>90</v>
      </c>
      <c r="EB5" s="32" t="s">
        <v>91</v>
      </c>
      <c r="EC5" s="32" t="s">
        <v>92</v>
      </c>
      <c r="ED5" s="32" t="s">
        <v>93</v>
      </c>
      <c r="EE5" s="32" t="s">
        <v>83</v>
      </c>
      <c r="EF5" s="32" t="s">
        <v>84</v>
      </c>
      <c r="EG5" s="32" t="s">
        <v>85</v>
      </c>
      <c r="EH5" s="32" t="s">
        <v>86</v>
      </c>
      <c r="EI5" s="32" t="s">
        <v>87</v>
      </c>
      <c r="EJ5" s="32" t="s">
        <v>88</v>
      </c>
      <c r="EK5" s="32" t="s">
        <v>89</v>
      </c>
      <c r="EL5" s="32" t="s">
        <v>90</v>
      </c>
      <c r="EM5" s="32" t="s">
        <v>91</v>
      </c>
      <c r="EN5" s="32" t="s">
        <v>92</v>
      </c>
      <c r="EO5" s="32" t="s">
        <v>93</v>
      </c>
    </row>
    <row r="6" spans="1:148" s="36" customFormat="1" x14ac:dyDescent="0.15">
      <c r="A6" s="28" t="s">
        <v>94</v>
      </c>
      <c r="B6" s="33">
        <f>B7</f>
        <v>2020</v>
      </c>
      <c r="C6" s="33">
        <f t="shared" ref="C6:X6" si="3">C7</f>
        <v>322032</v>
      </c>
      <c r="D6" s="33">
        <f t="shared" si="3"/>
        <v>46</v>
      </c>
      <c r="E6" s="33">
        <f t="shared" si="3"/>
        <v>17</v>
      </c>
      <c r="F6" s="33">
        <f t="shared" si="3"/>
        <v>6</v>
      </c>
      <c r="G6" s="33">
        <f t="shared" si="3"/>
        <v>0</v>
      </c>
      <c r="H6" s="33" t="str">
        <f t="shared" si="3"/>
        <v>島根県　出雲市</v>
      </c>
      <c r="I6" s="33" t="str">
        <f t="shared" si="3"/>
        <v>法適用</v>
      </c>
      <c r="J6" s="33" t="str">
        <f t="shared" si="3"/>
        <v>下水道事業</v>
      </c>
      <c r="K6" s="33" t="str">
        <f t="shared" si="3"/>
        <v>漁業集落排水</v>
      </c>
      <c r="L6" s="33" t="str">
        <f t="shared" si="3"/>
        <v>H1</v>
      </c>
      <c r="M6" s="33" t="str">
        <f t="shared" si="3"/>
        <v>自治体職員</v>
      </c>
      <c r="N6" s="34" t="str">
        <f t="shared" si="3"/>
        <v>-</v>
      </c>
      <c r="O6" s="34">
        <f t="shared" si="3"/>
        <v>48.86</v>
      </c>
      <c r="P6" s="34">
        <f t="shared" si="3"/>
        <v>1.66</v>
      </c>
      <c r="Q6" s="34">
        <f t="shared" si="3"/>
        <v>100</v>
      </c>
      <c r="R6" s="34">
        <f t="shared" si="3"/>
        <v>3352</v>
      </c>
      <c r="S6" s="34">
        <f t="shared" si="3"/>
        <v>174684</v>
      </c>
      <c r="T6" s="34">
        <f t="shared" si="3"/>
        <v>624.36</v>
      </c>
      <c r="U6" s="34">
        <f t="shared" si="3"/>
        <v>279.77999999999997</v>
      </c>
      <c r="V6" s="34">
        <f t="shared" si="3"/>
        <v>2896</v>
      </c>
      <c r="W6" s="34">
        <f t="shared" si="3"/>
        <v>0.87</v>
      </c>
      <c r="X6" s="34">
        <f t="shared" si="3"/>
        <v>3328.74</v>
      </c>
      <c r="Y6" s="35" t="str">
        <f>IF(Y7="",NA(),Y7)</f>
        <v>-</v>
      </c>
      <c r="Z6" s="35" t="str">
        <f t="shared" ref="Z6:AH6" si="4">IF(Z7="",NA(),Z7)</f>
        <v>-</v>
      </c>
      <c r="AA6" s="35" t="str">
        <f t="shared" si="4"/>
        <v>-</v>
      </c>
      <c r="AB6" s="35">
        <f t="shared" si="4"/>
        <v>94.5</v>
      </c>
      <c r="AC6" s="35">
        <f t="shared" si="4"/>
        <v>95.13</v>
      </c>
      <c r="AD6" s="35" t="str">
        <f t="shared" si="4"/>
        <v>-</v>
      </c>
      <c r="AE6" s="35" t="str">
        <f t="shared" si="4"/>
        <v>-</v>
      </c>
      <c r="AF6" s="35" t="str">
        <f t="shared" si="4"/>
        <v>-</v>
      </c>
      <c r="AG6" s="35">
        <f t="shared" si="4"/>
        <v>100.27</v>
      </c>
      <c r="AH6" s="35">
        <f t="shared" si="4"/>
        <v>95.71</v>
      </c>
      <c r="AI6" s="34" t="str">
        <f>IF(AI7="","",IF(AI7="-","【-】","【"&amp;SUBSTITUTE(TEXT(AI7,"#,##0.00"),"-","△")&amp;"】"))</f>
        <v>【99.28】</v>
      </c>
      <c r="AJ6" s="35" t="str">
        <f>IF(AJ7="",NA(),AJ7)</f>
        <v>-</v>
      </c>
      <c r="AK6" s="35" t="str">
        <f t="shared" ref="AK6:AS6" si="5">IF(AK7="",NA(),AK7)</f>
        <v>-</v>
      </c>
      <c r="AL6" s="35" t="str">
        <f t="shared" si="5"/>
        <v>-</v>
      </c>
      <c r="AM6" s="35">
        <f t="shared" si="5"/>
        <v>27.4</v>
      </c>
      <c r="AN6" s="35">
        <f t="shared" si="5"/>
        <v>47.65</v>
      </c>
      <c r="AO6" s="35" t="str">
        <f t="shared" si="5"/>
        <v>-</v>
      </c>
      <c r="AP6" s="35" t="str">
        <f t="shared" si="5"/>
        <v>-</v>
      </c>
      <c r="AQ6" s="35" t="str">
        <f t="shared" si="5"/>
        <v>-</v>
      </c>
      <c r="AR6" s="35">
        <f t="shared" si="5"/>
        <v>6.23</v>
      </c>
      <c r="AS6" s="35">
        <f t="shared" si="5"/>
        <v>11.66</v>
      </c>
      <c r="AT6" s="34" t="str">
        <f>IF(AT7="","",IF(AT7="-","【-】","【"&amp;SUBSTITUTE(TEXT(AT7,"#,##0.00"),"-","△")&amp;"】"))</f>
        <v>【86.39】</v>
      </c>
      <c r="AU6" s="35" t="str">
        <f>IF(AU7="",NA(),AU7)</f>
        <v>-</v>
      </c>
      <c r="AV6" s="35" t="str">
        <f t="shared" ref="AV6:BD6" si="6">IF(AV7="",NA(),AV7)</f>
        <v>-</v>
      </c>
      <c r="AW6" s="35" t="str">
        <f t="shared" si="6"/>
        <v>-</v>
      </c>
      <c r="AX6" s="35">
        <f t="shared" si="6"/>
        <v>1.6</v>
      </c>
      <c r="AY6" s="35">
        <f t="shared" si="6"/>
        <v>1.66</v>
      </c>
      <c r="AZ6" s="35" t="str">
        <f t="shared" si="6"/>
        <v>-</v>
      </c>
      <c r="BA6" s="35" t="str">
        <f t="shared" si="6"/>
        <v>-</v>
      </c>
      <c r="BB6" s="35" t="str">
        <f t="shared" si="6"/>
        <v>-</v>
      </c>
      <c r="BC6" s="35">
        <f t="shared" si="6"/>
        <v>33.43</v>
      </c>
      <c r="BD6" s="35">
        <f t="shared" si="6"/>
        <v>53.11</v>
      </c>
      <c r="BE6" s="34" t="str">
        <f>IF(BE7="","",IF(BE7="-","【-】","【"&amp;SUBSTITUTE(TEXT(BE7,"#,##0.00"),"-","△")&amp;"】"))</f>
        <v>【58.47】</v>
      </c>
      <c r="BF6" s="35" t="str">
        <f>IF(BF7="",NA(),BF7)</f>
        <v>-</v>
      </c>
      <c r="BG6" s="35" t="str">
        <f t="shared" ref="BG6:BO6" si="7">IF(BG7="",NA(),BG7)</f>
        <v>-</v>
      </c>
      <c r="BH6" s="35" t="str">
        <f t="shared" si="7"/>
        <v>-</v>
      </c>
      <c r="BI6" s="35">
        <f t="shared" si="7"/>
        <v>954.36</v>
      </c>
      <c r="BJ6" s="35">
        <f t="shared" si="7"/>
        <v>897.9</v>
      </c>
      <c r="BK6" s="35" t="str">
        <f t="shared" si="7"/>
        <v>-</v>
      </c>
      <c r="BL6" s="35" t="str">
        <f t="shared" si="7"/>
        <v>-</v>
      </c>
      <c r="BM6" s="35" t="str">
        <f t="shared" si="7"/>
        <v>-</v>
      </c>
      <c r="BN6" s="35">
        <f t="shared" si="7"/>
        <v>641.42999999999995</v>
      </c>
      <c r="BO6" s="35">
        <f t="shared" si="7"/>
        <v>807.81</v>
      </c>
      <c r="BP6" s="34" t="str">
        <f>IF(BP7="","",IF(BP7="-","【-】","【"&amp;SUBSTITUTE(TEXT(BP7,"#,##0.00"),"-","△")&amp;"】"))</f>
        <v>【1,042.34】</v>
      </c>
      <c r="BQ6" s="35" t="str">
        <f>IF(BQ7="",NA(),BQ7)</f>
        <v>-</v>
      </c>
      <c r="BR6" s="35" t="str">
        <f t="shared" ref="BR6:BZ6" si="8">IF(BR7="",NA(),BR7)</f>
        <v>-</v>
      </c>
      <c r="BS6" s="35" t="str">
        <f t="shared" si="8"/>
        <v>-</v>
      </c>
      <c r="BT6" s="35">
        <f t="shared" si="8"/>
        <v>73.989999999999995</v>
      </c>
      <c r="BU6" s="35">
        <f t="shared" si="8"/>
        <v>81.81</v>
      </c>
      <c r="BV6" s="35" t="str">
        <f t="shared" si="8"/>
        <v>-</v>
      </c>
      <c r="BW6" s="35" t="str">
        <f t="shared" si="8"/>
        <v>-</v>
      </c>
      <c r="BX6" s="35" t="str">
        <f t="shared" si="8"/>
        <v>-</v>
      </c>
      <c r="BY6" s="35">
        <f t="shared" si="8"/>
        <v>56.93</v>
      </c>
      <c r="BZ6" s="35">
        <f t="shared" si="8"/>
        <v>49.44</v>
      </c>
      <c r="CA6" s="34" t="str">
        <f>IF(CA7="","",IF(CA7="-","【-】","【"&amp;SUBSTITUTE(TEXT(CA7,"#,##0.00"),"-","△")&amp;"】"))</f>
        <v>【42.60】</v>
      </c>
      <c r="CB6" s="35" t="str">
        <f>IF(CB7="",NA(),CB7)</f>
        <v>-</v>
      </c>
      <c r="CC6" s="35" t="str">
        <f t="shared" ref="CC6:CK6" si="9">IF(CC7="",NA(),CC7)</f>
        <v>-</v>
      </c>
      <c r="CD6" s="35" t="str">
        <f t="shared" si="9"/>
        <v>-</v>
      </c>
      <c r="CE6" s="35">
        <f t="shared" si="9"/>
        <v>232.02</v>
      </c>
      <c r="CF6" s="35">
        <f t="shared" si="9"/>
        <v>210.24</v>
      </c>
      <c r="CG6" s="35" t="str">
        <f t="shared" si="9"/>
        <v>-</v>
      </c>
      <c r="CH6" s="35" t="str">
        <f t="shared" si="9"/>
        <v>-</v>
      </c>
      <c r="CI6" s="35" t="str">
        <f t="shared" si="9"/>
        <v>-</v>
      </c>
      <c r="CJ6" s="35">
        <f t="shared" si="9"/>
        <v>300.17</v>
      </c>
      <c r="CK6" s="35">
        <f t="shared" si="9"/>
        <v>343.49</v>
      </c>
      <c r="CL6" s="34" t="str">
        <f>IF(CL7="","",IF(CL7="-","【-】","【"&amp;SUBSTITUTE(TEXT(CL7,"#,##0.00"),"-","△")&amp;"】"))</f>
        <v>【410.22】</v>
      </c>
      <c r="CM6" s="35" t="str">
        <f>IF(CM7="",NA(),CM7)</f>
        <v>-</v>
      </c>
      <c r="CN6" s="35" t="str">
        <f t="shared" ref="CN6:CV6" si="10">IF(CN7="",NA(),CN7)</f>
        <v>-</v>
      </c>
      <c r="CO6" s="35" t="str">
        <f t="shared" si="10"/>
        <v>-</v>
      </c>
      <c r="CP6" s="35">
        <f t="shared" si="10"/>
        <v>35.85</v>
      </c>
      <c r="CQ6" s="35">
        <f t="shared" si="10"/>
        <v>36.08</v>
      </c>
      <c r="CR6" s="35" t="str">
        <f t="shared" si="10"/>
        <v>-</v>
      </c>
      <c r="CS6" s="35" t="str">
        <f t="shared" si="10"/>
        <v>-</v>
      </c>
      <c r="CT6" s="35" t="str">
        <f t="shared" si="10"/>
        <v>-</v>
      </c>
      <c r="CU6" s="35">
        <f t="shared" si="10"/>
        <v>39.130000000000003</v>
      </c>
      <c r="CV6" s="35">
        <f t="shared" si="10"/>
        <v>40.29</v>
      </c>
      <c r="CW6" s="34" t="str">
        <f>IF(CW7="","",IF(CW7="-","【-】","【"&amp;SUBSTITUTE(TEXT(CW7,"#,##0.00"),"-","△")&amp;"】"))</f>
        <v>【32.98】</v>
      </c>
      <c r="CX6" s="35" t="str">
        <f>IF(CX7="",NA(),CX7)</f>
        <v>-</v>
      </c>
      <c r="CY6" s="35" t="str">
        <f t="shared" ref="CY6:DG6" si="11">IF(CY7="",NA(),CY7)</f>
        <v>-</v>
      </c>
      <c r="CZ6" s="35" t="str">
        <f t="shared" si="11"/>
        <v>-</v>
      </c>
      <c r="DA6" s="35">
        <f t="shared" si="11"/>
        <v>90.62</v>
      </c>
      <c r="DB6" s="35">
        <f t="shared" si="11"/>
        <v>91.09</v>
      </c>
      <c r="DC6" s="35" t="str">
        <f t="shared" si="11"/>
        <v>-</v>
      </c>
      <c r="DD6" s="35" t="str">
        <f t="shared" si="11"/>
        <v>-</v>
      </c>
      <c r="DE6" s="35" t="str">
        <f t="shared" si="11"/>
        <v>-</v>
      </c>
      <c r="DF6" s="35">
        <f t="shared" si="11"/>
        <v>86.33</v>
      </c>
      <c r="DG6" s="35">
        <f t="shared" si="11"/>
        <v>87.49</v>
      </c>
      <c r="DH6" s="34" t="str">
        <f>IF(DH7="","",IF(DH7="-","【-】","【"&amp;SUBSTITUTE(TEXT(DH7,"#,##0.00"),"-","△")&amp;"】"))</f>
        <v>【80.45】</v>
      </c>
      <c r="DI6" s="35" t="str">
        <f>IF(DI7="",NA(),DI7)</f>
        <v>-</v>
      </c>
      <c r="DJ6" s="35" t="str">
        <f t="shared" ref="DJ6:DR6" si="12">IF(DJ7="",NA(),DJ7)</f>
        <v>-</v>
      </c>
      <c r="DK6" s="35" t="str">
        <f t="shared" si="12"/>
        <v>-</v>
      </c>
      <c r="DL6" s="35">
        <f t="shared" si="12"/>
        <v>46.86</v>
      </c>
      <c r="DM6" s="35">
        <f t="shared" si="12"/>
        <v>49.01</v>
      </c>
      <c r="DN6" s="35" t="str">
        <f t="shared" si="12"/>
        <v>-</v>
      </c>
      <c r="DO6" s="35" t="str">
        <f t="shared" si="12"/>
        <v>-</v>
      </c>
      <c r="DP6" s="35" t="str">
        <f t="shared" si="12"/>
        <v>-</v>
      </c>
      <c r="DQ6" s="35">
        <f t="shared" si="12"/>
        <v>32.14</v>
      </c>
      <c r="DR6" s="35">
        <f t="shared" si="12"/>
        <v>29.9</v>
      </c>
      <c r="DS6" s="34" t="str">
        <f>IF(DS7="","",IF(DS7="-","【-】","【"&amp;SUBSTITUTE(TEXT(DS7,"#,##0.00"),"-","△")&amp;"】"))</f>
        <v>【23.36】</v>
      </c>
      <c r="DT6" s="35" t="str">
        <f>IF(DT7="",NA(),DT7)</f>
        <v>-</v>
      </c>
      <c r="DU6" s="35" t="str">
        <f t="shared" ref="DU6:EC6" si="13">IF(DU7="",NA(),DU7)</f>
        <v>-</v>
      </c>
      <c r="DV6" s="35" t="str">
        <f t="shared" si="13"/>
        <v>-</v>
      </c>
      <c r="DW6" s="34">
        <f t="shared" si="13"/>
        <v>0</v>
      </c>
      <c r="DX6" s="34">
        <f t="shared" si="13"/>
        <v>0</v>
      </c>
      <c r="DY6" s="35" t="str">
        <f t="shared" si="13"/>
        <v>-</v>
      </c>
      <c r="DZ6" s="35" t="str">
        <f t="shared" si="13"/>
        <v>-</v>
      </c>
      <c r="EA6" s="35" t="str">
        <f t="shared" si="13"/>
        <v>-</v>
      </c>
      <c r="EB6" s="34">
        <f t="shared" si="13"/>
        <v>0</v>
      </c>
      <c r="EC6" s="34">
        <f t="shared" si="13"/>
        <v>0</v>
      </c>
      <c r="ED6" s="34" t="str">
        <f>IF(ED7="","",IF(ED7="-","【-】","【"&amp;SUBSTITUTE(TEXT(ED7,"#,##0.00"),"-","△")&amp;"】"))</f>
        <v>【0.00】</v>
      </c>
      <c r="EE6" s="35" t="str">
        <f>IF(EE7="",NA(),EE7)</f>
        <v>-</v>
      </c>
      <c r="EF6" s="35" t="str">
        <f t="shared" ref="EF6:EN6" si="14">IF(EF7="",NA(),EF7)</f>
        <v>-</v>
      </c>
      <c r="EG6" s="35" t="str">
        <f t="shared" si="14"/>
        <v>-</v>
      </c>
      <c r="EH6" s="34">
        <f t="shared" si="14"/>
        <v>0</v>
      </c>
      <c r="EI6" s="34">
        <f t="shared" si="14"/>
        <v>0</v>
      </c>
      <c r="EJ6" s="35" t="str">
        <f t="shared" si="14"/>
        <v>-</v>
      </c>
      <c r="EK6" s="35" t="str">
        <f t="shared" si="14"/>
        <v>-</v>
      </c>
      <c r="EL6" s="35" t="str">
        <f t="shared" si="14"/>
        <v>-</v>
      </c>
      <c r="EM6" s="34">
        <f t="shared" si="14"/>
        <v>0</v>
      </c>
      <c r="EN6" s="35">
        <f t="shared" si="14"/>
        <v>0.01</v>
      </c>
      <c r="EO6" s="34" t="str">
        <f>IF(EO7="","",IF(EO7="-","【-】","【"&amp;SUBSTITUTE(TEXT(EO7,"#,##0.00"),"-","△")&amp;"】"))</f>
        <v>【1.09】</v>
      </c>
    </row>
    <row r="7" spans="1:148" s="36" customFormat="1" x14ac:dyDescent="0.15">
      <c r="A7" s="28"/>
      <c r="B7" s="37">
        <v>2020</v>
      </c>
      <c r="C7" s="37">
        <v>322032</v>
      </c>
      <c r="D7" s="37">
        <v>46</v>
      </c>
      <c r="E7" s="37">
        <v>17</v>
      </c>
      <c r="F7" s="37">
        <v>6</v>
      </c>
      <c r="G7" s="37">
        <v>0</v>
      </c>
      <c r="H7" s="37" t="s">
        <v>95</v>
      </c>
      <c r="I7" s="37" t="s">
        <v>96</v>
      </c>
      <c r="J7" s="37" t="s">
        <v>97</v>
      </c>
      <c r="K7" s="37" t="s">
        <v>98</v>
      </c>
      <c r="L7" s="37" t="s">
        <v>99</v>
      </c>
      <c r="M7" s="37" t="s">
        <v>100</v>
      </c>
      <c r="N7" s="38" t="s">
        <v>101</v>
      </c>
      <c r="O7" s="38">
        <v>48.86</v>
      </c>
      <c r="P7" s="38">
        <v>1.66</v>
      </c>
      <c r="Q7" s="38">
        <v>100</v>
      </c>
      <c r="R7" s="38">
        <v>3352</v>
      </c>
      <c r="S7" s="38">
        <v>174684</v>
      </c>
      <c r="T7" s="38">
        <v>624.36</v>
      </c>
      <c r="U7" s="38">
        <v>279.77999999999997</v>
      </c>
      <c r="V7" s="38">
        <v>2896</v>
      </c>
      <c r="W7" s="38">
        <v>0.87</v>
      </c>
      <c r="X7" s="38">
        <v>3328.74</v>
      </c>
      <c r="Y7" s="38" t="s">
        <v>101</v>
      </c>
      <c r="Z7" s="38" t="s">
        <v>101</v>
      </c>
      <c r="AA7" s="38" t="s">
        <v>101</v>
      </c>
      <c r="AB7" s="38">
        <v>94.5</v>
      </c>
      <c r="AC7" s="38">
        <v>95.13</v>
      </c>
      <c r="AD7" s="38" t="s">
        <v>101</v>
      </c>
      <c r="AE7" s="38" t="s">
        <v>101</v>
      </c>
      <c r="AF7" s="38" t="s">
        <v>101</v>
      </c>
      <c r="AG7" s="38">
        <v>100.27</v>
      </c>
      <c r="AH7" s="38">
        <v>95.71</v>
      </c>
      <c r="AI7" s="38">
        <v>99.28</v>
      </c>
      <c r="AJ7" s="38" t="s">
        <v>101</v>
      </c>
      <c r="AK7" s="38" t="s">
        <v>101</v>
      </c>
      <c r="AL7" s="38" t="s">
        <v>101</v>
      </c>
      <c r="AM7" s="38">
        <v>27.4</v>
      </c>
      <c r="AN7" s="38">
        <v>47.65</v>
      </c>
      <c r="AO7" s="38" t="s">
        <v>101</v>
      </c>
      <c r="AP7" s="38" t="s">
        <v>101</v>
      </c>
      <c r="AQ7" s="38" t="s">
        <v>101</v>
      </c>
      <c r="AR7" s="38">
        <v>6.23</v>
      </c>
      <c r="AS7" s="38">
        <v>11.66</v>
      </c>
      <c r="AT7" s="38">
        <v>86.39</v>
      </c>
      <c r="AU7" s="38" t="s">
        <v>101</v>
      </c>
      <c r="AV7" s="38" t="s">
        <v>101</v>
      </c>
      <c r="AW7" s="38" t="s">
        <v>101</v>
      </c>
      <c r="AX7" s="38">
        <v>1.6</v>
      </c>
      <c r="AY7" s="38">
        <v>1.66</v>
      </c>
      <c r="AZ7" s="38" t="s">
        <v>101</v>
      </c>
      <c r="BA7" s="38" t="s">
        <v>101</v>
      </c>
      <c r="BB7" s="38" t="s">
        <v>101</v>
      </c>
      <c r="BC7" s="38">
        <v>33.43</v>
      </c>
      <c r="BD7" s="38">
        <v>53.11</v>
      </c>
      <c r="BE7" s="38">
        <v>58.47</v>
      </c>
      <c r="BF7" s="38" t="s">
        <v>101</v>
      </c>
      <c r="BG7" s="38" t="s">
        <v>101</v>
      </c>
      <c r="BH7" s="38" t="s">
        <v>101</v>
      </c>
      <c r="BI7" s="38">
        <v>954.36</v>
      </c>
      <c r="BJ7" s="38">
        <v>897.9</v>
      </c>
      <c r="BK7" s="38" t="s">
        <v>101</v>
      </c>
      <c r="BL7" s="38" t="s">
        <v>101</v>
      </c>
      <c r="BM7" s="38" t="s">
        <v>101</v>
      </c>
      <c r="BN7" s="38">
        <v>641.42999999999995</v>
      </c>
      <c r="BO7" s="38">
        <v>807.81</v>
      </c>
      <c r="BP7" s="38">
        <v>1042.3399999999999</v>
      </c>
      <c r="BQ7" s="38" t="s">
        <v>101</v>
      </c>
      <c r="BR7" s="38" t="s">
        <v>101</v>
      </c>
      <c r="BS7" s="38" t="s">
        <v>101</v>
      </c>
      <c r="BT7" s="38">
        <v>73.989999999999995</v>
      </c>
      <c r="BU7" s="38">
        <v>81.81</v>
      </c>
      <c r="BV7" s="38" t="s">
        <v>101</v>
      </c>
      <c r="BW7" s="38" t="s">
        <v>101</v>
      </c>
      <c r="BX7" s="38" t="s">
        <v>101</v>
      </c>
      <c r="BY7" s="38">
        <v>56.93</v>
      </c>
      <c r="BZ7" s="38">
        <v>49.44</v>
      </c>
      <c r="CA7" s="38">
        <v>42.6</v>
      </c>
      <c r="CB7" s="38" t="s">
        <v>101</v>
      </c>
      <c r="CC7" s="38" t="s">
        <v>101</v>
      </c>
      <c r="CD7" s="38" t="s">
        <v>101</v>
      </c>
      <c r="CE7" s="38">
        <v>232.02</v>
      </c>
      <c r="CF7" s="38">
        <v>210.24</v>
      </c>
      <c r="CG7" s="38" t="s">
        <v>101</v>
      </c>
      <c r="CH7" s="38" t="s">
        <v>101</v>
      </c>
      <c r="CI7" s="38" t="s">
        <v>101</v>
      </c>
      <c r="CJ7" s="38">
        <v>300.17</v>
      </c>
      <c r="CK7" s="38">
        <v>343.49</v>
      </c>
      <c r="CL7" s="38">
        <v>410.22</v>
      </c>
      <c r="CM7" s="38" t="s">
        <v>101</v>
      </c>
      <c r="CN7" s="38" t="s">
        <v>101</v>
      </c>
      <c r="CO7" s="38" t="s">
        <v>101</v>
      </c>
      <c r="CP7" s="38">
        <v>35.85</v>
      </c>
      <c r="CQ7" s="38">
        <v>36.08</v>
      </c>
      <c r="CR7" s="38" t="s">
        <v>101</v>
      </c>
      <c r="CS7" s="38" t="s">
        <v>101</v>
      </c>
      <c r="CT7" s="38" t="s">
        <v>101</v>
      </c>
      <c r="CU7" s="38">
        <v>39.130000000000003</v>
      </c>
      <c r="CV7" s="38">
        <v>40.29</v>
      </c>
      <c r="CW7" s="38">
        <v>32.979999999999997</v>
      </c>
      <c r="CX7" s="38" t="s">
        <v>101</v>
      </c>
      <c r="CY7" s="38" t="s">
        <v>101</v>
      </c>
      <c r="CZ7" s="38" t="s">
        <v>101</v>
      </c>
      <c r="DA7" s="38">
        <v>90.62</v>
      </c>
      <c r="DB7" s="38">
        <v>91.09</v>
      </c>
      <c r="DC7" s="38" t="s">
        <v>101</v>
      </c>
      <c r="DD7" s="38" t="s">
        <v>101</v>
      </c>
      <c r="DE7" s="38" t="s">
        <v>101</v>
      </c>
      <c r="DF7" s="38">
        <v>86.33</v>
      </c>
      <c r="DG7" s="38">
        <v>87.49</v>
      </c>
      <c r="DH7" s="38">
        <v>80.45</v>
      </c>
      <c r="DI7" s="38" t="s">
        <v>101</v>
      </c>
      <c r="DJ7" s="38" t="s">
        <v>101</v>
      </c>
      <c r="DK7" s="38" t="s">
        <v>101</v>
      </c>
      <c r="DL7" s="38">
        <v>46.86</v>
      </c>
      <c r="DM7" s="38">
        <v>49.01</v>
      </c>
      <c r="DN7" s="38" t="s">
        <v>101</v>
      </c>
      <c r="DO7" s="38" t="s">
        <v>101</v>
      </c>
      <c r="DP7" s="38" t="s">
        <v>101</v>
      </c>
      <c r="DQ7" s="38">
        <v>32.14</v>
      </c>
      <c r="DR7" s="38">
        <v>29.9</v>
      </c>
      <c r="DS7" s="38">
        <v>23.36</v>
      </c>
      <c r="DT7" s="38" t="s">
        <v>101</v>
      </c>
      <c r="DU7" s="38" t="s">
        <v>101</v>
      </c>
      <c r="DV7" s="38" t="s">
        <v>101</v>
      </c>
      <c r="DW7" s="38">
        <v>0</v>
      </c>
      <c r="DX7" s="38">
        <v>0</v>
      </c>
      <c r="DY7" s="38" t="s">
        <v>101</v>
      </c>
      <c r="DZ7" s="38" t="s">
        <v>101</v>
      </c>
      <c r="EA7" s="38" t="s">
        <v>101</v>
      </c>
      <c r="EB7" s="38">
        <v>0</v>
      </c>
      <c r="EC7" s="38">
        <v>0</v>
      </c>
      <c r="ED7" s="38">
        <v>0</v>
      </c>
      <c r="EE7" s="38" t="s">
        <v>101</v>
      </c>
      <c r="EF7" s="38" t="s">
        <v>101</v>
      </c>
      <c r="EG7" s="38" t="s">
        <v>101</v>
      </c>
      <c r="EH7" s="38">
        <v>0</v>
      </c>
      <c r="EI7" s="38">
        <v>0</v>
      </c>
      <c r="EJ7" s="38" t="s">
        <v>101</v>
      </c>
      <c r="EK7" s="38" t="s">
        <v>101</v>
      </c>
      <c r="EL7" s="38" t="s">
        <v>101</v>
      </c>
      <c r="EM7" s="38">
        <v>0</v>
      </c>
      <c r="EN7" s="38">
        <v>0.01</v>
      </c>
      <c r="EO7" s="38">
        <v>1.0900000000000001</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102</v>
      </c>
      <c r="C9" s="40" t="s">
        <v>103</v>
      </c>
      <c r="D9" s="40" t="s">
        <v>104</v>
      </c>
      <c r="E9" s="40" t="s">
        <v>105</v>
      </c>
      <c r="F9" s="40" t="s">
        <v>106</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D10" si="15">DATEVALUE($B7+12-B11&amp;"/1/"&amp;B12)</f>
        <v>46753</v>
      </c>
      <c r="C10" s="41">
        <f t="shared" si="15"/>
        <v>47119</v>
      </c>
      <c r="D10" s="41">
        <f t="shared" si="15"/>
        <v>47484</v>
      </c>
      <c r="E10" s="42">
        <f>DATEVALUE($B7+12-E11&amp;"/1/"&amp;E12)</f>
        <v>47849</v>
      </c>
      <c r="F10" s="42">
        <f>DATEVALUE($B7+12-F11&amp;"/1/"&amp;F12)</f>
        <v>48215</v>
      </c>
    </row>
    <row r="11" spans="1:148" x14ac:dyDescent="0.15">
      <c r="B11">
        <v>4</v>
      </c>
      <c r="C11">
        <v>3</v>
      </c>
      <c r="D11">
        <v>2</v>
      </c>
      <c r="E11">
        <v>1</v>
      </c>
      <c r="F11">
        <v>0</v>
      </c>
      <c r="G11" t="s">
        <v>107</v>
      </c>
    </row>
    <row r="12" spans="1:148" x14ac:dyDescent="0.15">
      <c r="B12">
        <v>1</v>
      </c>
      <c r="C12">
        <v>1</v>
      </c>
      <c r="D12">
        <v>1</v>
      </c>
      <c r="E12">
        <v>1</v>
      </c>
      <c r="F12">
        <v>2</v>
      </c>
      <c r="G12" t="s">
        <v>108</v>
      </c>
    </row>
    <row r="13" spans="1:148" x14ac:dyDescent="0.15">
      <c r="B13" t="s">
        <v>109</v>
      </c>
      <c r="C13" t="s">
        <v>109</v>
      </c>
      <c r="D13" t="s">
        <v>109</v>
      </c>
      <c r="E13" t="s">
        <v>110</v>
      </c>
      <c r="F13" t="s">
        <v>110</v>
      </c>
      <c r="G13" t="s">
        <v>111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SL107</cp:lastModifiedBy>
  <cp:lastPrinted>2022-02-02T05:10:23Z</cp:lastPrinted>
  <dcterms:created xsi:type="dcterms:W3CDTF">2021-12-03T07:36:30Z</dcterms:created>
  <dcterms:modified xsi:type="dcterms:W3CDTF">2022-02-02T05:10:25Z</dcterms:modified>
  <cp:category/>
</cp:coreProperties>
</file>