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flsv\庁内共有\1_課(室)共有\財政部財政課\令和03年度(2021)\040104財政調査(財務_財務)\その他財政調査一般(03／2025)\公営企業\0000078_【２／３（木）県〆切】公営企業に係る「経営比較分析表」の分析等について\提出用\0003040_公営企業に係る「経営比較分析表」の分析等について【下水道事業会計】\"/>
    </mc:Choice>
  </mc:AlternateContent>
  <xr:revisionPtr revIDLastSave="0" documentId="13_ncr:1_{CBD431D0-74F9-4DE7-9228-D737319064DB}" xr6:coauthVersionLast="45" xr6:coauthVersionMax="45" xr10:uidLastSave="{00000000-0000-0000-0000-000000000000}"/>
  <workbookProtection workbookAlgorithmName="SHA-512" workbookHashValue="WD6NJynQg08BU9kN28qtETdtbKqeFDrECDcm4I62MzOd7Q+xlEKgnTBXkXEG1qKLjbmE3GwT+A84wlofpydTAg==" workbookSaltValue="TUPtMLxAAP2+UiWac0INDw==" workbookSpinCount="100000" lockStructure="1"/>
  <bookViews>
    <workbookView xWindow="810" yWindow="-120" windowWidth="28110" windowHeight="164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S6" i="5"/>
  <c r="R6" i="5"/>
  <c r="Q6" i="5"/>
  <c r="W10" i="4" s="1"/>
  <c r="P6" i="5"/>
  <c r="O6" i="5"/>
  <c r="I10" i="4" s="1"/>
  <c r="N6" i="5"/>
  <c r="M6" i="5"/>
  <c r="AD8" i="4" s="1"/>
  <c r="L6" i="5"/>
  <c r="W8" i="4" s="1"/>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F85" i="4"/>
  <c r="BB10" i="4"/>
  <c r="AL10" i="4"/>
  <c r="AD10" i="4"/>
  <c r="P10" i="4"/>
  <c r="B10" i="4"/>
  <c r="AT8" i="4"/>
  <c r="AL8" i="4"/>
  <c r="I8" i="4"/>
  <c r="B6" i="4"/>
</calcChain>
</file>

<file path=xl/sharedStrings.xml><?xml version="1.0" encoding="utf-8"?>
<sst xmlns="http://schemas.openxmlformats.org/spreadsheetml/2006/main" count="297" uniqueCount="117">
  <si>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</si>
  <si>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</si>
  <si>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</si>
  <si>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</si>
  <si>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</si>
  <si>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</si>
  <si>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</si>
  <si>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</si>
  <si>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</si>
  <si>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</si>
  <si>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</si>
  <si>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</si>
  <si>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</si>
  <si>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</si>
  <si>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</si>
  <si>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</si>
  <si>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</si>
  <si>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</si>
  <si>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</si>
  <si>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</si>
  <si>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</si>
  <si>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</si>
  <si>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</si>
  <si>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</si>
  <si>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</si>
  <si>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</si>
  <si>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</si>
  <si>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</si>
  <si>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</si>
  <si>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</si>
  <si>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</si>
  <si>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</si>
  <si>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</si>
  <si>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</si>
  <si>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</si>
  <si>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</si>
  <si>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</si>
  <si>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</si>
  <si>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</si>
  <si>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</si>
  <si>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</si>
  <si>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</si>
  <si>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</si>
  <si>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</si>
  <si>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</si>
  <si>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</si>
  <si>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</si>
  <si>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</si>
  <si>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</si>
  <si>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</si>
  <si>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</si>
  <si>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</si>
  <si>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</si>
  <si>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</si>
  <si>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</si>
  <si>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</si>
  <si>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</si>
  <si>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</si>
  <si>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</si>
  <si>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</si>
  <si>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</si>
  <si>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</si>
  <si>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</si>
  <si>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</si>
  <si>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</si>
  <si>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</si>
  <si>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</si>
  <si>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</si>
  <si>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</si>
  <si>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</si>
  <si>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</si>
  <si>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</si>
  <si>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</si>
  <si>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</si>
  <si>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</si>
  <si>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</si>
  <si>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</si>
  <si>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</si>
  <si>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</si>
  <si>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</si>
  <si>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</si>
  <si>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</si>
  <si>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</si>
  <si>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</si>
  <si>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</si>
  <si>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</si>
  <si>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</si>
  <si>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</si>
  <si>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</si>
  <si>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</si>
  <si>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</si>
  <si>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</si>
  <si>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</si>
  <si>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</si>
  <si>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</si>
  <si>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</si>
  <si>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出雲市</t>
  </si>
  <si>
    <t>法適用</t>
  </si>
  <si>
    <t>下水道事業</t>
  </si>
  <si>
    <t>農業集落排水</t>
  </si>
  <si>
    <t>F1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</si>
  <si>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</si>
  <si>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</si>
  <si>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</si>
  <si>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</si>
  <si>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</si>
  <si>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</si>
  <si>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</si>
  <si>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</si>
  <si>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</si>
  <si>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</si>
  <si>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</si>
  <si>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</si>
  <si>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</si>
  <si>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農業集落排水事業は、39処理区のうち供用開始後30年以上を経過している処理区が5箇所ある。管渠は耐用年数を経過していないものの、ポンプ等の機器類の老朽化は進み、今後、維持管理費や下水道施設更新のための支出は増加する状況にある。
　経営状況については、類似団体に比べ、経常収支比率、経費回収率及び汚水処理原価は良い数値となっているが、企業債残高対事業規模比率は高くなっている。
　老朽化の状況については、管渠は耐用年数を経過していないため、数値には表れていないが、類似団体に比べ、有形固定資産減価償却率が高くなっており、老朽化は進んでいる。
　このような厳しい経営状況の中、機能診断及び最適整備構想を基に、財政状況を見ながら適正な管理運営を行っている。　</t>
    <rPh sb="13" eb="15">
      <t>ショリ</t>
    </rPh>
    <rPh sb="15" eb="16">
      <t>ク</t>
    </rPh>
    <rPh sb="41" eb="43">
      <t>カショ</t>
    </rPh>
    <rPh sb="54" eb="56">
      <t>ケイカ</t>
    </rPh>
    <rPh sb="155" eb="156">
      <t>ヨ</t>
    </rPh>
    <rPh sb="157" eb="159">
      <t>スウチ</t>
    </rPh>
    <rPh sb="180" eb="181">
      <t>タカ</t>
    </rPh>
    <rPh sb="210" eb="212">
      <t>ケイカ</t>
    </rPh>
    <rPh sb="224" eb="225">
      <t>アラワ</t>
    </rPh>
    <rPh sb="287" eb="289">
      <t>キノウ</t>
    </rPh>
    <rPh sb="289" eb="291">
      <t>シンダン</t>
    </rPh>
    <rPh sb="291" eb="292">
      <t>オヨ</t>
    </rPh>
    <rPh sb="293" eb="295">
      <t>サイテキ</t>
    </rPh>
    <rPh sb="295" eb="297">
      <t>セイビ</t>
    </rPh>
    <rPh sb="297" eb="299">
      <t>コウソウコンゴ</t>
    </rPh>
    <phoneticPr fontId="4"/>
  </si>
  <si>
    <t>①管渠については、耐用年数を経過していないが、供用開始後30年以上を経過している処理区が5箇所あるため、資産の老朽化は前年度より進み、類似団体を上回っている。
②管渠については、まだ耐用年数を経過していない。
③管路調査等により判明した不良箇所について計画的に更新を行っており、前年度より更新延長が増加したため高くなり、類似団体を上回っている。</t>
    <rPh sb="14" eb="16">
      <t>ケイカ</t>
    </rPh>
    <rPh sb="45" eb="47">
      <t>カショ</t>
    </rPh>
    <rPh sb="59" eb="62">
      <t>ゼンネンド</t>
    </rPh>
    <rPh sb="130" eb="132">
      <t>コウシン</t>
    </rPh>
    <rPh sb="139" eb="142">
      <t>ゼンネンド</t>
    </rPh>
    <rPh sb="144" eb="146">
      <t>コウシン</t>
    </rPh>
    <rPh sb="146" eb="148">
      <t>エンチョウ</t>
    </rPh>
    <rPh sb="149" eb="151">
      <t>ゾウカ</t>
    </rPh>
    <rPh sb="155" eb="156">
      <t>タカ</t>
    </rPh>
    <rPh sb="165" eb="167">
      <t>ウワマワ</t>
    </rPh>
    <phoneticPr fontId="4"/>
  </si>
  <si>
    <t>①収益の減少に比べ費用の減少が大きいため前年度より高くなり、類似団体を上回っている。
②欠損金なし。　
③流動資産の増加に比べ、企業債償還金等の流動負債の増加が少なかったため、前年度より高くなったが、類似団体を下回っている。
④企業債残高が年々減少しているため前年度より低くなったが、類似団体を上回っている。
⑤使用料収入で、汚水処理に係る費用を賄えていないが、前年度より高くなり、類似団体を上回っている。
⑥維持管理費等の汚水処理に係る費用が減少し、有収水量が増加したことから、前年度より低くなり、類似団体を下回っている。
⑦処理能力に対して処理水量が少ないが、前年度より高くなり、類似団体を上回っている。
⑧整備が完了しているため、前年度とほぼ横ばいであり、類似団体を上回っている。</t>
    <rPh sb="1" eb="3">
      <t>シュウエキ</t>
    </rPh>
    <rPh sb="4" eb="6">
      <t>ゲンショウ</t>
    </rPh>
    <rPh sb="7" eb="8">
      <t>クラ</t>
    </rPh>
    <rPh sb="9" eb="11">
      <t>ヒヨウ</t>
    </rPh>
    <rPh sb="12" eb="14">
      <t>ゲンショウ</t>
    </rPh>
    <rPh sb="15" eb="16">
      <t>オオ</t>
    </rPh>
    <rPh sb="20" eb="23">
      <t>ゼンネンド</t>
    </rPh>
    <rPh sb="25" eb="26">
      <t>タカ</t>
    </rPh>
    <rPh sb="58" eb="59">
      <t>ゾウ</t>
    </rPh>
    <rPh sb="59" eb="60">
      <t>カ</t>
    </rPh>
    <rPh sb="61" eb="62">
      <t>クラ</t>
    </rPh>
    <rPh sb="77" eb="79">
      <t>ゾウカ</t>
    </rPh>
    <rPh sb="80" eb="81">
      <t>スク</t>
    </rPh>
    <rPh sb="88" eb="91">
      <t>ゼンネンド</t>
    </rPh>
    <rPh sb="93" eb="94">
      <t>タカ</t>
    </rPh>
    <rPh sb="130" eb="133">
      <t>ゼンネンド</t>
    </rPh>
    <rPh sb="135" eb="136">
      <t>ヒク</t>
    </rPh>
    <rPh sb="147" eb="148">
      <t>ウワ</t>
    </rPh>
    <rPh sb="159" eb="161">
      <t>シュウニュウ</t>
    </rPh>
    <rPh sb="181" eb="184">
      <t>ゼンネンド</t>
    </rPh>
    <rPh sb="186" eb="187">
      <t>タカ</t>
    </rPh>
    <rPh sb="222" eb="224">
      <t>ゲンショウ</t>
    </rPh>
    <rPh sb="231" eb="233">
      <t>ゾウカ</t>
    </rPh>
    <rPh sb="240" eb="243">
      <t>ゼンネンド</t>
    </rPh>
    <rPh sb="245" eb="246">
      <t>ヒク</t>
    </rPh>
    <rPh sb="267" eb="268">
      <t>ウワ</t>
    </rPh>
    <rPh sb="282" eb="285">
      <t>ゼンネンド</t>
    </rPh>
    <rPh sb="287" eb="288">
      <t>タカ</t>
    </rPh>
    <rPh sb="318" eb="321">
      <t>ゼンネンド</t>
    </rPh>
    <rPh sb="324" eb="325">
      <t>ヨコ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</si>
</sst>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0.05</c:v>
                </c:pt>
                <c:pt idx="4">
                  <c:v>0.1</c:v>
                </c:pt>
              </c:numCache>
            </c:numRef>
          </c:val>
          <c:extLst>
            <c:ext xmlns:c16="http://schemas.microsoft.com/office/drawing/2014/chart" uri="{C3380CC4-5D6E-409C-BE32-E72D297353CC}">
              <c16:uniqueId val="{00000000-E2D7-4BC4-93DC-461E3E93548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0.02</c:v>
                </c:pt>
              </c:numCache>
            </c:numRef>
          </c:val>
          <c:smooth val="0"/>
          <c:extLst>
            <c:ext xmlns:c16="http://schemas.microsoft.com/office/drawing/2014/chart" uri="{C3380CC4-5D6E-409C-BE32-E72D297353CC}">
              <c16:uniqueId val="{00000001-E2D7-4BC4-93DC-461E3E93548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58.72</c:v>
                </c:pt>
                <c:pt idx="4">
                  <c:v>62.13</c:v>
                </c:pt>
              </c:numCache>
            </c:numRef>
          </c:val>
          <c:extLst>
            <c:ext xmlns:c16="http://schemas.microsoft.com/office/drawing/2014/chart" uri="{C3380CC4-5D6E-409C-BE32-E72D297353CC}">
              <c16:uniqueId val="{00000000-13E2-4C52-AEB4-F65AEFC8202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54.06</c:v>
                </c:pt>
                <c:pt idx="4">
                  <c:v>55.26</c:v>
                </c:pt>
              </c:numCache>
            </c:numRef>
          </c:val>
          <c:smooth val="0"/>
          <c:extLst>
            <c:ext xmlns:c16="http://schemas.microsoft.com/office/drawing/2014/chart" uri="{C3380CC4-5D6E-409C-BE32-E72D297353CC}">
              <c16:uniqueId val="{00000001-13E2-4C52-AEB4-F65AEFC8202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92.12</c:v>
                </c:pt>
                <c:pt idx="4">
                  <c:v>92.3</c:v>
                </c:pt>
              </c:numCache>
            </c:numRef>
          </c:val>
          <c:extLst>
            <c:ext xmlns:c16="http://schemas.microsoft.com/office/drawing/2014/chart" uri="{C3380CC4-5D6E-409C-BE32-E72D297353CC}">
              <c16:uniqueId val="{00000000-037B-4C0D-8E08-8F09F253846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90.11</c:v>
                </c:pt>
                <c:pt idx="4">
                  <c:v>90.52</c:v>
                </c:pt>
              </c:numCache>
            </c:numRef>
          </c:val>
          <c:smooth val="0"/>
          <c:extLst>
            <c:ext xmlns:c16="http://schemas.microsoft.com/office/drawing/2014/chart" uri="{C3380CC4-5D6E-409C-BE32-E72D297353CC}">
              <c16:uniqueId val="{00000001-037B-4C0D-8E08-8F09F253846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103.11</c:v>
                </c:pt>
                <c:pt idx="4">
                  <c:v>104.33</c:v>
                </c:pt>
              </c:numCache>
            </c:numRef>
          </c:val>
          <c:extLst>
            <c:ext xmlns:c16="http://schemas.microsoft.com/office/drawing/2014/chart" uri="{C3380CC4-5D6E-409C-BE32-E72D297353CC}">
              <c16:uniqueId val="{00000000-7911-40C4-B336-741D6543CC6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101.91</c:v>
                </c:pt>
                <c:pt idx="4">
                  <c:v>103.09</c:v>
                </c:pt>
              </c:numCache>
            </c:numRef>
          </c:val>
          <c:smooth val="0"/>
          <c:extLst>
            <c:ext xmlns:c16="http://schemas.microsoft.com/office/drawing/2014/chart" uri="{C3380CC4-5D6E-409C-BE32-E72D297353CC}">
              <c16:uniqueId val="{00000001-7911-40C4-B336-741D6543CC6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46.02</c:v>
                </c:pt>
                <c:pt idx="4">
                  <c:v>47.79</c:v>
                </c:pt>
              </c:numCache>
            </c:numRef>
          </c:val>
          <c:extLst>
            <c:ext xmlns:c16="http://schemas.microsoft.com/office/drawing/2014/chart" uri="{C3380CC4-5D6E-409C-BE32-E72D297353CC}">
              <c16:uniqueId val="{00000000-E38F-4FF8-83ED-048FDA2B3A0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28.19</c:v>
                </c:pt>
                <c:pt idx="4">
                  <c:v>24.8</c:v>
                </c:pt>
              </c:numCache>
            </c:numRef>
          </c:val>
          <c:smooth val="0"/>
          <c:extLst>
            <c:ext xmlns:c16="http://schemas.microsoft.com/office/drawing/2014/chart" uri="{C3380CC4-5D6E-409C-BE32-E72D297353CC}">
              <c16:uniqueId val="{00000001-E38F-4FF8-83ED-048FDA2B3A0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7C0-4B87-98E7-16F99773BB0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97C0-4B87-98E7-16F99773BB0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DDB-4351-A69C-F7C74AD0EDC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127.98</c:v>
                </c:pt>
                <c:pt idx="4">
                  <c:v>101.24</c:v>
                </c:pt>
              </c:numCache>
            </c:numRef>
          </c:val>
          <c:smooth val="0"/>
          <c:extLst>
            <c:ext xmlns:c16="http://schemas.microsoft.com/office/drawing/2014/chart" uri="{C3380CC4-5D6E-409C-BE32-E72D297353CC}">
              <c16:uniqueId val="{00000001-5DDB-4351-A69C-F7C74AD0EDC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11.04</c:v>
                </c:pt>
                <c:pt idx="4">
                  <c:v>20.8</c:v>
                </c:pt>
              </c:numCache>
            </c:numRef>
          </c:val>
          <c:extLst>
            <c:ext xmlns:c16="http://schemas.microsoft.com/office/drawing/2014/chart" uri="{C3380CC4-5D6E-409C-BE32-E72D297353CC}">
              <c16:uniqueId val="{00000000-2889-4EB7-BEB1-DE0ACE2813A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44.14</c:v>
                </c:pt>
                <c:pt idx="4">
                  <c:v>37.24</c:v>
                </c:pt>
              </c:numCache>
            </c:numRef>
          </c:val>
          <c:smooth val="0"/>
          <c:extLst>
            <c:ext xmlns:c16="http://schemas.microsoft.com/office/drawing/2014/chart" uri="{C3380CC4-5D6E-409C-BE32-E72D297353CC}">
              <c16:uniqueId val="{00000001-2889-4EB7-BEB1-DE0ACE2813A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1229.5999999999999</c:v>
                </c:pt>
                <c:pt idx="4">
                  <c:v>1162.97</c:v>
                </c:pt>
              </c:numCache>
            </c:numRef>
          </c:val>
          <c:extLst>
            <c:ext xmlns:c16="http://schemas.microsoft.com/office/drawing/2014/chart" uri="{C3380CC4-5D6E-409C-BE32-E72D297353CC}">
              <c16:uniqueId val="{00000000-4641-460A-9422-2F1971A3A88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654.71</c:v>
                </c:pt>
                <c:pt idx="4">
                  <c:v>783.8</c:v>
                </c:pt>
              </c:numCache>
            </c:numRef>
          </c:val>
          <c:smooth val="0"/>
          <c:extLst>
            <c:ext xmlns:c16="http://schemas.microsoft.com/office/drawing/2014/chart" uri="{C3380CC4-5D6E-409C-BE32-E72D297353CC}">
              <c16:uniqueId val="{00000001-4641-460A-9422-2F1971A3A88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88.52</c:v>
                </c:pt>
                <c:pt idx="4">
                  <c:v>95.47</c:v>
                </c:pt>
              </c:numCache>
            </c:numRef>
          </c:val>
          <c:extLst>
            <c:ext xmlns:c16="http://schemas.microsoft.com/office/drawing/2014/chart" uri="{C3380CC4-5D6E-409C-BE32-E72D297353CC}">
              <c16:uniqueId val="{00000000-489A-4CDE-B9C3-41C9FBCD633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65.37</c:v>
                </c:pt>
                <c:pt idx="4">
                  <c:v>68.11</c:v>
                </c:pt>
              </c:numCache>
            </c:numRef>
          </c:val>
          <c:smooth val="0"/>
          <c:extLst>
            <c:ext xmlns:c16="http://schemas.microsoft.com/office/drawing/2014/chart" uri="{C3380CC4-5D6E-409C-BE32-E72D297353CC}">
              <c16:uniqueId val="{00000001-489A-4CDE-B9C3-41C9FBCD633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194.31</c:v>
                </c:pt>
                <c:pt idx="4">
                  <c:v>179</c:v>
                </c:pt>
              </c:numCache>
            </c:numRef>
          </c:val>
          <c:extLst>
            <c:ext xmlns:c16="http://schemas.microsoft.com/office/drawing/2014/chart" uri="{C3380CC4-5D6E-409C-BE32-E72D297353CC}">
              <c16:uniqueId val="{00000000-CC4D-4DAF-88DE-BB220CB058D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228.99</c:v>
                </c:pt>
                <c:pt idx="4">
                  <c:v>222.41</c:v>
                </c:pt>
              </c:numCache>
            </c:numRef>
          </c:val>
          <c:smooth val="0"/>
          <c:extLst>
            <c:ext xmlns:c16="http://schemas.microsoft.com/office/drawing/2014/chart" uri="{C3380CC4-5D6E-409C-BE32-E72D297353CC}">
              <c16:uniqueId val="{00000001-CC4D-4DAF-88DE-BB220CB058D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C36" sqref="BC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出雲市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自治体職員</v>
      </c>
      <c r="AE8" s="50"/>
      <c r="AF8" s="50"/>
      <c r="AG8" s="50"/>
      <c r="AH8" s="50"/>
      <c r="AI8" s="50"/>
      <c r="AJ8" s="50"/>
      <c r="AK8" s="3"/>
      <c r="AL8" s="51">
        <f>データ!S6</f>
        <v>174684</v>
      </c>
      <c r="AM8" s="51"/>
      <c r="AN8" s="51"/>
      <c r="AO8" s="51"/>
      <c r="AP8" s="51"/>
      <c r="AQ8" s="51"/>
      <c r="AR8" s="51"/>
      <c r="AS8" s="51"/>
      <c r="AT8" s="46">
        <f>データ!T6</f>
        <v>624.36</v>
      </c>
      <c r="AU8" s="46"/>
      <c r="AV8" s="46"/>
      <c r="AW8" s="46"/>
      <c r="AX8" s="46"/>
      <c r="AY8" s="46"/>
      <c r="AZ8" s="46"/>
      <c r="BA8" s="46"/>
      <c r="BB8" s="46">
        <f>データ!U6</f>
        <v>279.77999999999997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44.88</v>
      </c>
      <c r="J10" s="46"/>
      <c r="K10" s="46"/>
      <c r="L10" s="46"/>
      <c r="M10" s="46"/>
      <c r="N10" s="46"/>
      <c r="O10" s="46"/>
      <c r="P10" s="46">
        <f>データ!P6</f>
        <v>16.190000000000001</v>
      </c>
      <c r="Q10" s="46"/>
      <c r="R10" s="46"/>
      <c r="S10" s="46"/>
      <c r="T10" s="46"/>
      <c r="U10" s="46"/>
      <c r="V10" s="46"/>
      <c r="W10" s="46">
        <f>データ!Q6</f>
        <v>88.79</v>
      </c>
      <c r="X10" s="46"/>
      <c r="Y10" s="46"/>
      <c r="Z10" s="46"/>
      <c r="AA10" s="46"/>
      <c r="AB10" s="46"/>
      <c r="AC10" s="46"/>
      <c r="AD10" s="51">
        <f>データ!R6</f>
        <v>3352</v>
      </c>
      <c r="AE10" s="51"/>
      <c r="AF10" s="51"/>
      <c r="AG10" s="51"/>
      <c r="AH10" s="51"/>
      <c r="AI10" s="51"/>
      <c r="AJ10" s="51"/>
      <c r="AK10" s="2"/>
      <c r="AL10" s="51">
        <f>データ!V6</f>
        <v>28287</v>
      </c>
      <c r="AM10" s="51"/>
      <c r="AN10" s="51"/>
      <c r="AO10" s="51"/>
      <c r="AP10" s="51"/>
      <c r="AQ10" s="51"/>
      <c r="AR10" s="51"/>
      <c r="AS10" s="51"/>
      <c r="AT10" s="46">
        <f>データ!W6</f>
        <v>11.41</v>
      </c>
      <c r="AU10" s="46"/>
      <c r="AV10" s="46"/>
      <c r="AW10" s="46"/>
      <c r="AX10" s="46"/>
      <c r="AY10" s="46"/>
      <c r="AZ10" s="46"/>
      <c r="BA10" s="46"/>
      <c r="BB10" s="46">
        <f>データ!X6</f>
        <v>2479.14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Awl3QA3BQHR2KTxnptizEwPAPURlWVqz7KdQjs3WznpOlMcQY54qGfFjLhTjn7/a4f9gV0/9pdqig3am3LNFfg==" saltValue="mmD2OXa2iC1EJqPKzL1hI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322032</v>
      </c>
      <c r="D6" s="33">
        <f t="shared" si="3"/>
        <v>46</v>
      </c>
      <c r="E6" s="33">
        <f t="shared" si="3"/>
        <v>17</v>
      </c>
      <c r="F6" s="33">
        <f t="shared" si="3"/>
        <v>5</v>
      </c>
      <c r="G6" s="33">
        <f t="shared" si="3"/>
        <v>0</v>
      </c>
      <c r="H6" s="33" t="str">
        <f t="shared" si="3"/>
        <v>島根県　出雲市</v>
      </c>
      <c r="I6" s="33" t="str">
        <f t="shared" si="3"/>
        <v>法適用</v>
      </c>
      <c r="J6" s="33" t="str">
        <f t="shared" si="3"/>
        <v>下水道事業</v>
      </c>
      <c r="K6" s="33" t="str">
        <f t="shared" si="3"/>
        <v>農業集落排水</v>
      </c>
      <c r="L6" s="33" t="str">
        <f t="shared" si="3"/>
        <v>F1</v>
      </c>
      <c r="M6" s="33" t="str">
        <f t="shared" si="3"/>
        <v>自治体職員</v>
      </c>
      <c r="N6" s="34" t="str">
        <f t="shared" si="3"/>
        <v>-</v>
      </c>
      <c r="O6" s="34">
        <f t="shared" si="3"/>
        <v>44.88</v>
      </c>
      <c r="P6" s="34">
        <f t="shared" si="3"/>
        <v>16.190000000000001</v>
      </c>
      <c r="Q6" s="34">
        <f t="shared" si="3"/>
        <v>88.79</v>
      </c>
      <c r="R6" s="34">
        <f t="shared" si="3"/>
        <v>3352</v>
      </c>
      <c r="S6" s="34">
        <f t="shared" si="3"/>
        <v>174684</v>
      </c>
      <c r="T6" s="34">
        <f t="shared" si="3"/>
        <v>624.36</v>
      </c>
      <c r="U6" s="34">
        <f t="shared" si="3"/>
        <v>279.77999999999997</v>
      </c>
      <c r="V6" s="34">
        <f t="shared" si="3"/>
        <v>28287</v>
      </c>
      <c r="W6" s="34">
        <f t="shared" si="3"/>
        <v>11.41</v>
      </c>
      <c r="X6" s="34">
        <f t="shared" si="3"/>
        <v>2479.14</v>
      </c>
      <c r="Y6" s="35" t="str">
        <f>IF(Y7="",NA(),Y7)</f>
        <v>-</v>
      </c>
      <c r="Z6" s="35" t="str">
        <f t="shared" ref="Z6:AH6" si="4">IF(Z7="",NA(),Z7)</f>
        <v>-</v>
      </c>
      <c r="AA6" s="35" t="str">
        <f t="shared" si="4"/>
        <v>-</v>
      </c>
      <c r="AB6" s="35">
        <f t="shared" si="4"/>
        <v>103.11</v>
      </c>
      <c r="AC6" s="35">
        <f t="shared" si="4"/>
        <v>104.33</v>
      </c>
      <c r="AD6" s="35" t="str">
        <f t="shared" si="4"/>
        <v>-</v>
      </c>
      <c r="AE6" s="35" t="str">
        <f t="shared" si="4"/>
        <v>-</v>
      </c>
      <c r="AF6" s="35" t="str">
        <f t="shared" si="4"/>
        <v>-</v>
      </c>
      <c r="AG6" s="35">
        <f t="shared" si="4"/>
        <v>101.91</v>
      </c>
      <c r="AH6" s="35">
        <f t="shared" si="4"/>
        <v>103.09</v>
      </c>
      <c r="AI6" s="34" t="str">
        <f>IF(AI7="","",IF(AI7="-","【-】","【"&amp;SUBSTITUTE(TEXT(AI7,"#,##0.00"),"-","△")&amp;"】"))</f>
        <v>【104.99】</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127.98</v>
      </c>
      <c r="AS6" s="35">
        <f t="shared" si="5"/>
        <v>101.24</v>
      </c>
      <c r="AT6" s="34" t="str">
        <f>IF(AT7="","",IF(AT7="-","【-】","【"&amp;SUBSTITUTE(TEXT(AT7,"#,##0.00"),"-","△")&amp;"】"))</f>
        <v>【121.19】</v>
      </c>
      <c r="AU6" s="35" t="str">
        <f>IF(AU7="",NA(),AU7)</f>
        <v>-</v>
      </c>
      <c r="AV6" s="35" t="str">
        <f t="shared" ref="AV6:BD6" si="6">IF(AV7="",NA(),AV7)</f>
        <v>-</v>
      </c>
      <c r="AW6" s="35" t="str">
        <f t="shared" si="6"/>
        <v>-</v>
      </c>
      <c r="AX6" s="35">
        <f t="shared" si="6"/>
        <v>11.04</v>
      </c>
      <c r="AY6" s="35">
        <f t="shared" si="6"/>
        <v>20.8</v>
      </c>
      <c r="AZ6" s="35" t="str">
        <f t="shared" si="6"/>
        <v>-</v>
      </c>
      <c r="BA6" s="35" t="str">
        <f t="shared" si="6"/>
        <v>-</v>
      </c>
      <c r="BB6" s="35" t="str">
        <f t="shared" si="6"/>
        <v>-</v>
      </c>
      <c r="BC6" s="35">
        <f t="shared" si="6"/>
        <v>44.14</v>
      </c>
      <c r="BD6" s="35">
        <f t="shared" si="6"/>
        <v>37.24</v>
      </c>
      <c r="BE6" s="34" t="str">
        <f>IF(BE7="","",IF(BE7="-","【-】","【"&amp;SUBSTITUTE(TEXT(BE7,"#,##0.00"),"-","△")&amp;"】"))</f>
        <v>【32.80】</v>
      </c>
      <c r="BF6" s="35" t="str">
        <f>IF(BF7="",NA(),BF7)</f>
        <v>-</v>
      </c>
      <c r="BG6" s="35" t="str">
        <f t="shared" ref="BG6:BO6" si="7">IF(BG7="",NA(),BG7)</f>
        <v>-</v>
      </c>
      <c r="BH6" s="35" t="str">
        <f t="shared" si="7"/>
        <v>-</v>
      </c>
      <c r="BI6" s="35">
        <f t="shared" si="7"/>
        <v>1229.5999999999999</v>
      </c>
      <c r="BJ6" s="35">
        <f t="shared" si="7"/>
        <v>1162.97</v>
      </c>
      <c r="BK6" s="35" t="str">
        <f t="shared" si="7"/>
        <v>-</v>
      </c>
      <c r="BL6" s="35" t="str">
        <f t="shared" si="7"/>
        <v>-</v>
      </c>
      <c r="BM6" s="35" t="str">
        <f t="shared" si="7"/>
        <v>-</v>
      </c>
      <c r="BN6" s="35">
        <f t="shared" si="7"/>
        <v>654.71</v>
      </c>
      <c r="BO6" s="35">
        <f t="shared" si="7"/>
        <v>783.8</v>
      </c>
      <c r="BP6" s="34" t="str">
        <f>IF(BP7="","",IF(BP7="-","【-】","【"&amp;SUBSTITUTE(TEXT(BP7,"#,##0.00"),"-","△")&amp;"】"))</f>
        <v>【832.52】</v>
      </c>
      <c r="BQ6" s="35" t="str">
        <f>IF(BQ7="",NA(),BQ7)</f>
        <v>-</v>
      </c>
      <c r="BR6" s="35" t="str">
        <f t="shared" ref="BR6:BZ6" si="8">IF(BR7="",NA(),BR7)</f>
        <v>-</v>
      </c>
      <c r="BS6" s="35" t="str">
        <f t="shared" si="8"/>
        <v>-</v>
      </c>
      <c r="BT6" s="35">
        <f t="shared" si="8"/>
        <v>88.52</v>
      </c>
      <c r="BU6" s="35">
        <f t="shared" si="8"/>
        <v>95.47</v>
      </c>
      <c r="BV6" s="35" t="str">
        <f t="shared" si="8"/>
        <v>-</v>
      </c>
      <c r="BW6" s="35" t="str">
        <f t="shared" si="8"/>
        <v>-</v>
      </c>
      <c r="BX6" s="35" t="str">
        <f t="shared" si="8"/>
        <v>-</v>
      </c>
      <c r="BY6" s="35">
        <f t="shared" si="8"/>
        <v>65.37</v>
      </c>
      <c r="BZ6" s="35">
        <f t="shared" si="8"/>
        <v>68.11</v>
      </c>
      <c r="CA6" s="34" t="str">
        <f>IF(CA7="","",IF(CA7="-","【-】","【"&amp;SUBSTITUTE(TEXT(CA7,"#,##0.00"),"-","△")&amp;"】"))</f>
        <v>【60.94】</v>
      </c>
      <c r="CB6" s="35" t="str">
        <f>IF(CB7="",NA(),CB7)</f>
        <v>-</v>
      </c>
      <c r="CC6" s="35" t="str">
        <f t="shared" ref="CC6:CK6" si="9">IF(CC7="",NA(),CC7)</f>
        <v>-</v>
      </c>
      <c r="CD6" s="35" t="str">
        <f t="shared" si="9"/>
        <v>-</v>
      </c>
      <c r="CE6" s="35">
        <f t="shared" si="9"/>
        <v>194.31</v>
      </c>
      <c r="CF6" s="35">
        <f t="shared" si="9"/>
        <v>179</v>
      </c>
      <c r="CG6" s="35" t="str">
        <f t="shared" si="9"/>
        <v>-</v>
      </c>
      <c r="CH6" s="35" t="str">
        <f t="shared" si="9"/>
        <v>-</v>
      </c>
      <c r="CI6" s="35" t="str">
        <f t="shared" si="9"/>
        <v>-</v>
      </c>
      <c r="CJ6" s="35">
        <f t="shared" si="9"/>
        <v>228.99</v>
      </c>
      <c r="CK6" s="35">
        <f t="shared" si="9"/>
        <v>222.41</v>
      </c>
      <c r="CL6" s="34" t="str">
        <f>IF(CL7="","",IF(CL7="-","【-】","【"&amp;SUBSTITUTE(TEXT(CL7,"#,##0.00"),"-","△")&amp;"】"))</f>
        <v>【253.04】</v>
      </c>
      <c r="CM6" s="35" t="str">
        <f>IF(CM7="",NA(),CM7)</f>
        <v>-</v>
      </c>
      <c r="CN6" s="35" t="str">
        <f t="shared" ref="CN6:CV6" si="10">IF(CN7="",NA(),CN7)</f>
        <v>-</v>
      </c>
      <c r="CO6" s="35" t="str">
        <f t="shared" si="10"/>
        <v>-</v>
      </c>
      <c r="CP6" s="35">
        <f t="shared" si="10"/>
        <v>58.72</v>
      </c>
      <c r="CQ6" s="35">
        <f t="shared" si="10"/>
        <v>62.13</v>
      </c>
      <c r="CR6" s="35" t="str">
        <f t="shared" si="10"/>
        <v>-</v>
      </c>
      <c r="CS6" s="35" t="str">
        <f t="shared" si="10"/>
        <v>-</v>
      </c>
      <c r="CT6" s="35" t="str">
        <f t="shared" si="10"/>
        <v>-</v>
      </c>
      <c r="CU6" s="35">
        <f t="shared" si="10"/>
        <v>54.06</v>
      </c>
      <c r="CV6" s="35">
        <f t="shared" si="10"/>
        <v>55.26</v>
      </c>
      <c r="CW6" s="34" t="str">
        <f>IF(CW7="","",IF(CW7="-","【-】","【"&amp;SUBSTITUTE(TEXT(CW7,"#,##0.00"),"-","△")&amp;"】"))</f>
        <v>【54.84】</v>
      </c>
      <c r="CX6" s="35" t="str">
        <f>IF(CX7="",NA(),CX7)</f>
        <v>-</v>
      </c>
      <c r="CY6" s="35" t="str">
        <f t="shared" ref="CY6:DG6" si="11">IF(CY7="",NA(),CY7)</f>
        <v>-</v>
      </c>
      <c r="CZ6" s="35" t="str">
        <f t="shared" si="11"/>
        <v>-</v>
      </c>
      <c r="DA6" s="35">
        <f t="shared" si="11"/>
        <v>92.12</v>
      </c>
      <c r="DB6" s="35">
        <f t="shared" si="11"/>
        <v>92.3</v>
      </c>
      <c r="DC6" s="35" t="str">
        <f t="shared" si="11"/>
        <v>-</v>
      </c>
      <c r="DD6" s="35" t="str">
        <f t="shared" si="11"/>
        <v>-</v>
      </c>
      <c r="DE6" s="35" t="str">
        <f t="shared" si="11"/>
        <v>-</v>
      </c>
      <c r="DF6" s="35">
        <f t="shared" si="11"/>
        <v>90.11</v>
      </c>
      <c r="DG6" s="35">
        <f t="shared" si="11"/>
        <v>90.52</v>
      </c>
      <c r="DH6" s="34" t="str">
        <f>IF(DH7="","",IF(DH7="-","【-】","【"&amp;SUBSTITUTE(TEXT(DH7,"#,##0.00"),"-","△")&amp;"】"))</f>
        <v>【86.60】</v>
      </c>
      <c r="DI6" s="35" t="str">
        <f>IF(DI7="",NA(),DI7)</f>
        <v>-</v>
      </c>
      <c r="DJ6" s="35" t="str">
        <f t="shared" ref="DJ6:DR6" si="12">IF(DJ7="",NA(),DJ7)</f>
        <v>-</v>
      </c>
      <c r="DK6" s="35" t="str">
        <f t="shared" si="12"/>
        <v>-</v>
      </c>
      <c r="DL6" s="35">
        <f t="shared" si="12"/>
        <v>46.02</v>
      </c>
      <c r="DM6" s="35">
        <f t="shared" si="12"/>
        <v>47.79</v>
      </c>
      <c r="DN6" s="35" t="str">
        <f t="shared" si="12"/>
        <v>-</v>
      </c>
      <c r="DO6" s="35" t="str">
        <f t="shared" si="12"/>
        <v>-</v>
      </c>
      <c r="DP6" s="35" t="str">
        <f t="shared" si="12"/>
        <v>-</v>
      </c>
      <c r="DQ6" s="35">
        <f t="shared" si="12"/>
        <v>28.19</v>
      </c>
      <c r="DR6" s="35">
        <f t="shared" si="12"/>
        <v>24.8</v>
      </c>
      <c r="DS6" s="34" t="str">
        <f>IF(DS7="","",IF(DS7="-","【-】","【"&amp;SUBSTITUTE(TEXT(DS7,"#,##0.00"),"-","△")&amp;"】"))</f>
        <v>【22.21】</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5">
        <f t="shared" si="14"/>
        <v>0.05</v>
      </c>
      <c r="EI6" s="35">
        <f t="shared" si="14"/>
        <v>0.1</v>
      </c>
      <c r="EJ6" s="35" t="str">
        <f t="shared" si="14"/>
        <v>-</v>
      </c>
      <c r="EK6" s="35" t="str">
        <f t="shared" si="14"/>
        <v>-</v>
      </c>
      <c r="EL6" s="35" t="str">
        <f t="shared" si="14"/>
        <v>-</v>
      </c>
      <c r="EM6" s="35">
        <f t="shared" si="14"/>
        <v>0.02</v>
      </c>
      <c r="EN6" s="35">
        <f t="shared" si="14"/>
        <v>0.02</v>
      </c>
      <c r="EO6" s="34" t="str">
        <f>IF(EO7="","",IF(EO7="-","【-】","【"&amp;SUBSTITUTE(TEXT(EO7,"#,##0.00"),"-","△")&amp;"】"))</f>
        <v>【0.16】</v>
      </c>
    </row>
    <row r="7" spans="1:148" s="36" customFormat="1" x14ac:dyDescent="0.15">
      <c r="A7" s="28"/>
      <c r="B7" s="37">
        <v>2020</v>
      </c>
      <c r="C7" s="37">
        <v>322032</v>
      </c>
      <c r="D7" s="37">
        <v>46</v>
      </c>
      <c r="E7" s="37">
        <v>17</v>
      </c>
      <c r="F7" s="37">
        <v>5</v>
      </c>
      <c r="G7" s="37">
        <v>0</v>
      </c>
      <c r="H7" s="37" t="s">
        <v>96</v>
      </c>
      <c r="I7" s="37" t="s">
        <v>97</v>
      </c>
      <c r="J7" s="37" t="s">
        <v>98</v>
      </c>
      <c r="K7" s="37" t="s">
        <v>99</v>
      </c>
      <c r="L7" s="37" t="s">
        <v>100</v>
      </c>
      <c r="M7" s="37" t="s">
        <v>101</v>
      </c>
      <c r="N7" s="38" t="s">
        <v>102</v>
      </c>
      <c r="O7" s="38">
        <v>44.88</v>
      </c>
      <c r="P7" s="38">
        <v>16.190000000000001</v>
      </c>
      <c r="Q7" s="38">
        <v>88.79</v>
      </c>
      <c r="R7" s="38">
        <v>3352</v>
      </c>
      <c r="S7" s="38">
        <v>174684</v>
      </c>
      <c r="T7" s="38">
        <v>624.36</v>
      </c>
      <c r="U7" s="38">
        <v>279.77999999999997</v>
      </c>
      <c r="V7" s="38">
        <v>28287</v>
      </c>
      <c r="W7" s="38">
        <v>11.41</v>
      </c>
      <c r="X7" s="38">
        <v>2479.14</v>
      </c>
      <c r="Y7" s="38" t="s">
        <v>102</v>
      </c>
      <c r="Z7" s="38" t="s">
        <v>102</v>
      </c>
      <c r="AA7" s="38" t="s">
        <v>102</v>
      </c>
      <c r="AB7" s="38">
        <v>103.11</v>
      </c>
      <c r="AC7" s="38">
        <v>104.33</v>
      </c>
      <c r="AD7" s="38" t="s">
        <v>102</v>
      </c>
      <c r="AE7" s="38" t="s">
        <v>102</v>
      </c>
      <c r="AF7" s="38" t="s">
        <v>102</v>
      </c>
      <c r="AG7" s="38">
        <v>101.91</v>
      </c>
      <c r="AH7" s="38">
        <v>103.09</v>
      </c>
      <c r="AI7" s="38">
        <v>104.99</v>
      </c>
      <c r="AJ7" s="38" t="s">
        <v>102</v>
      </c>
      <c r="AK7" s="38" t="s">
        <v>102</v>
      </c>
      <c r="AL7" s="38" t="s">
        <v>102</v>
      </c>
      <c r="AM7" s="38">
        <v>0</v>
      </c>
      <c r="AN7" s="38">
        <v>0</v>
      </c>
      <c r="AO7" s="38" t="s">
        <v>102</v>
      </c>
      <c r="AP7" s="38" t="s">
        <v>102</v>
      </c>
      <c r="AQ7" s="38" t="s">
        <v>102</v>
      </c>
      <c r="AR7" s="38">
        <v>127.98</v>
      </c>
      <c r="AS7" s="38">
        <v>101.24</v>
      </c>
      <c r="AT7" s="38">
        <v>121.19</v>
      </c>
      <c r="AU7" s="38" t="s">
        <v>102</v>
      </c>
      <c r="AV7" s="38" t="s">
        <v>102</v>
      </c>
      <c r="AW7" s="38" t="s">
        <v>102</v>
      </c>
      <c r="AX7" s="38">
        <v>11.04</v>
      </c>
      <c r="AY7" s="38">
        <v>20.8</v>
      </c>
      <c r="AZ7" s="38" t="s">
        <v>102</v>
      </c>
      <c r="BA7" s="38" t="s">
        <v>102</v>
      </c>
      <c r="BB7" s="38" t="s">
        <v>102</v>
      </c>
      <c r="BC7" s="38">
        <v>44.14</v>
      </c>
      <c r="BD7" s="38">
        <v>37.24</v>
      </c>
      <c r="BE7" s="38">
        <v>32.799999999999997</v>
      </c>
      <c r="BF7" s="38" t="s">
        <v>102</v>
      </c>
      <c r="BG7" s="38" t="s">
        <v>102</v>
      </c>
      <c r="BH7" s="38" t="s">
        <v>102</v>
      </c>
      <c r="BI7" s="38">
        <v>1229.5999999999999</v>
      </c>
      <c r="BJ7" s="38">
        <v>1162.97</v>
      </c>
      <c r="BK7" s="38" t="s">
        <v>102</v>
      </c>
      <c r="BL7" s="38" t="s">
        <v>102</v>
      </c>
      <c r="BM7" s="38" t="s">
        <v>102</v>
      </c>
      <c r="BN7" s="38">
        <v>654.71</v>
      </c>
      <c r="BO7" s="38">
        <v>783.8</v>
      </c>
      <c r="BP7" s="38">
        <v>832.52</v>
      </c>
      <c r="BQ7" s="38" t="s">
        <v>102</v>
      </c>
      <c r="BR7" s="38" t="s">
        <v>102</v>
      </c>
      <c r="BS7" s="38" t="s">
        <v>102</v>
      </c>
      <c r="BT7" s="38">
        <v>88.52</v>
      </c>
      <c r="BU7" s="38">
        <v>95.47</v>
      </c>
      <c r="BV7" s="38" t="s">
        <v>102</v>
      </c>
      <c r="BW7" s="38" t="s">
        <v>102</v>
      </c>
      <c r="BX7" s="38" t="s">
        <v>102</v>
      </c>
      <c r="BY7" s="38">
        <v>65.37</v>
      </c>
      <c r="BZ7" s="38">
        <v>68.11</v>
      </c>
      <c r="CA7" s="38">
        <v>60.94</v>
      </c>
      <c r="CB7" s="38" t="s">
        <v>102</v>
      </c>
      <c r="CC7" s="38" t="s">
        <v>102</v>
      </c>
      <c r="CD7" s="38" t="s">
        <v>102</v>
      </c>
      <c r="CE7" s="38">
        <v>194.31</v>
      </c>
      <c r="CF7" s="38">
        <v>179</v>
      </c>
      <c r="CG7" s="38" t="s">
        <v>102</v>
      </c>
      <c r="CH7" s="38" t="s">
        <v>102</v>
      </c>
      <c r="CI7" s="38" t="s">
        <v>102</v>
      </c>
      <c r="CJ7" s="38">
        <v>228.99</v>
      </c>
      <c r="CK7" s="38">
        <v>222.41</v>
      </c>
      <c r="CL7" s="38">
        <v>253.04</v>
      </c>
      <c r="CM7" s="38" t="s">
        <v>102</v>
      </c>
      <c r="CN7" s="38" t="s">
        <v>102</v>
      </c>
      <c r="CO7" s="38" t="s">
        <v>102</v>
      </c>
      <c r="CP7" s="38">
        <v>58.72</v>
      </c>
      <c r="CQ7" s="38">
        <v>62.13</v>
      </c>
      <c r="CR7" s="38" t="s">
        <v>102</v>
      </c>
      <c r="CS7" s="38" t="s">
        <v>102</v>
      </c>
      <c r="CT7" s="38" t="s">
        <v>102</v>
      </c>
      <c r="CU7" s="38">
        <v>54.06</v>
      </c>
      <c r="CV7" s="38">
        <v>55.26</v>
      </c>
      <c r="CW7" s="38">
        <v>54.84</v>
      </c>
      <c r="CX7" s="38" t="s">
        <v>102</v>
      </c>
      <c r="CY7" s="38" t="s">
        <v>102</v>
      </c>
      <c r="CZ7" s="38" t="s">
        <v>102</v>
      </c>
      <c r="DA7" s="38">
        <v>92.12</v>
      </c>
      <c r="DB7" s="38">
        <v>92.3</v>
      </c>
      <c r="DC7" s="38" t="s">
        <v>102</v>
      </c>
      <c r="DD7" s="38" t="s">
        <v>102</v>
      </c>
      <c r="DE7" s="38" t="s">
        <v>102</v>
      </c>
      <c r="DF7" s="38">
        <v>90.11</v>
      </c>
      <c r="DG7" s="38">
        <v>90.52</v>
      </c>
      <c r="DH7" s="38">
        <v>86.6</v>
      </c>
      <c r="DI7" s="38" t="s">
        <v>102</v>
      </c>
      <c r="DJ7" s="38" t="s">
        <v>102</v>
      </c>
      <c r="DK7" s="38" t="s">
        <v>102</v>
      </c>
      <c r="DL7" s="38">
        <v>46.02</v>
      </c>
      <c r="DM7" s="38">
        <v>47.79</v>
      </c>
      <c r="DN7" s="38" t="s">
        <v>102</v>
      </c>
      <c r="DO7" s="38" t="s">
        <v>102</v>
      </c>
      <c r="DP7" s="38" t="s">
        <v>102</v>
      </c>
      <c r="DQ7" s="38">
        <v>28.19</v>
      </c>
      <c r="DR7" s="38">
        <v>24.8</v>
      </c>
      <c r="DS7" s="38">
        <v>22.21</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0.05</v>
      </c>
      <c r="EI7" s="38">
        <v>0.1</v>
      </c>
      <c r="EJ7" s="38" t="s">
        <v>102</v>
      </c>
      <c r="EK7" s="38" t="s">
        <v>102</v>
      </c>
      <c r="EL7" s="38" t="s">
        <v>102</v>
      </c>
      <c r="EM7" s="38">
        <v>0.02</v>
      </c>
      <c r="EN7" s="38">
        <v>0.02</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SL107</cp:lastModifiedBy>
  <cp:lastPrinted>2022-02-02T05:09:48Z</cp:lastPrinted>
  <dcterms:created xsi:type="dcterms:W3CDTF">2021-12-03T07:34:01Z</dcterms:created>
  <dcterms:modified xsi:type="dcterms:W3CDTF">2022-02-02T05:09:48Z</dcterms:modified>
  <cp:category/>
</cp:coreProperties>
</file>