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下水道\R03年度\G01各課提出\総務部\財政課\R4.1.31〆　公営企業に係る「経営比較分析表」の分析等について\農集・個別\"/>
    </mc:Choice>
  </mc:AlternateContent>
  <workbookProtection workbookAlgorithmName="SHA-512" workbookHashValue="2+pEyjXpByvAB+WW7mFif0CFEGWMX668LVMWZtFLMjnz8qRIh8OgPCAZV4RY9XEZlO/cismAzDoIQpx/sImN1g==" workbookSaltValue="1PSRJ3jQN6lIj2D0DbIqL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<sst xmlns="http://schemas.openxmlformats.org/spreadsheetml/2006/main" count="236" uniqueCount="119">
  <si>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</si>
  <si>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</si>
  <si>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</si>
  <si>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</si>
  <si>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</si>
  <si>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</si>
  <si>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</si>
  <si>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</si>
  <si>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</si>
  <si>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</si>
  <si>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</si>
  <si>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</si>
  <si>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</si>
  <si>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</si>
  <si>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</si>
  <si>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</si>
  <si>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</si>
  <si>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</si>
  <si>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</si>
  <si>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</si>
  <si>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</si>
  <si>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</si>
  <si>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</si>
  <si>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</si>
  <si>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</si>
  <si>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</si>
  <si>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</si>
  <si>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</si>
  <si>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</si>
  <si>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</si>
  <si>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</si>
  <si>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</si>
  <si>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</si>
  <si>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</si>
  <si>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</si>
  <si>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</si>
  <si>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</si>
  <si>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</si>
  <si>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</si>
  <si>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</si>
  <si>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</si>
  <si>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</si>
  <si>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</si>
  <si>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</si>
  <si>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</si>
  <si>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</si>
  <si>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</si>
  <si>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</si>
  <si>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</si>
  <si>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</si>
  <si>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</si>
  <si>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</si>
  <si>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</si>
  <si>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</si>
  <si>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</si>
  <si>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</si>
  <si>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</si>
  <si>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</si>
  <si>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</si>
  <si>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</si>
  <si>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</si>
  <si>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</si>
  <si>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</si>
  <si>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</si>
  <si>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</si>
  <si>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</si>
  <si>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</si>
  <si>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</si>
  <si>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</si>
  <si>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</si>
  <si>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</si>
  <si>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</si>
  <si>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</si>
  <si>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</si>
  <si>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</si>
  <si>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</si>
  <si>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</si>
  <si>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</si>
  <si>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</si>
  <si>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</si>
  <si>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</si>
  <si>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</si>
  <si>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</si>
  <si>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</si>
  <si>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</si>
  <si>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</si>
  <si>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</si>
  <si>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</si>
  <si>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</si>
  <si>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</si>
  <si>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</si>
  <si>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</si>
  <si>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</si>
  <si>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</si>
  <si>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</si>
  <si>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</si>
  <si>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</si>
  <si>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</si>
  <si>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</si>
  <si>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</si>
  <si>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</si>
  <si>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</si>
  <si>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</si>
  <si>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</si>
  <si>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</si>
  <si>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</si>
  <si>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</si>
  <si>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</si>
  <si>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</si>
  <si>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</si>
  <si>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</si>
  <si>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</si>
  <si>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</si>
  <si>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</si>
  <si>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</si>
  <si>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</si>
  <si>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平成7年度に供用開始し25年が経過したところで、管渠の更新は未着手であるが、県事業に伴う下水道管の支障移転により該当箇所の下水道管改良更新を行った。
　処理施設の電気、機械設備は老朽化が進んでいるため、今後も設備の更新が見込まれる。
　区域内人口の減少及び施設の老朽化のため修繕費が増加してきている処理区域について、一部を公共下水道に統合し、維持管理費を含めライフサイクルコストの最小化を図る。</t>
    <rPh sb="1" eb="3">
      <t>ヘイセイ</t>
    </rPh>
    <rPh sb="4" eb="6">
      <t>ネンド</t>
    </rPh>
    <rPh sb="7" eb="9">
      <t>キョウヨウ</t>
    </rPh>
    <rPh sb="9" eb="11">
      <t>カイシ</t>
    </rPh>
    <rPh sb="14" eb="15">
      <t>ネン</t>
    </rPh>
    <rPh sb="16" eb="18">
      <t>ケイカ</t>
    </rPh>
    <rPh sb="25" eb="27">
      <t>カンキョ</t>
    </rPh>
    <rPh sb="28" eb="30">
      <t>コウシン</t>
    </rPh>
    <rPh sb="31" eb="34">
      <t>ミチャクシュ</t>
    </rPh>
    <rPh sb="39" eb="40">
      <t>ケン</t>
    </rPh>
    <rPh sb="40" eb="42">
      <t>ジギョウ</t>
    </rPh>
    <rPh sb="43" eb="44">
      <t>トモナ</t>
    </rPh>
    <rPh sb="45" eb="48">
      <t>ゲスイドウ</t>
    </rPh>
    <rPh sb="48" eb="49">
      <t>カン</t>
    </rPh>
    <rPh sb="50" eb="52">
      <t>シショウ</t>
    </rPh>
    <rPh sb="52" eb="54">
      <t>イテン</t>
    </rPh>
    <rPh sb="57" eb="59">
      <t>ガイトウ</t>
    </rPh>
    <rPh sb="59" eb="61">
      <t>カショ</t>
    </rPh>
    <rPh sb="62" eb="65">
      <t>ゲスイドウ</t>
    </rPh>
    <rPh sb="65" eb="66">
      <t>カン</t>
    </rPh>
    <rPh sb="66" eb="68">
      <t>カイリョウ</t>
    </rPh>
    <rPh sb="68" eb="70">
      <t>コウシン</t>
    </rPh>
    <rPh sb="71" eb="72">
      <t>オコナ</t>
    </rPh>
    <rPh sb="77" eb="79">
      <t>ショリ</t>
    </rPh>
    <rPh sb="79" eb="81">
      <t>シセツ</t>
    </rPh>
    <rPh sb="82" eb="84">
      <t>デンキ</t>
    </rPh>
    <rPh sb="85" eb="87">
      <t>キカイ</t>
    </rPh>
    <rPh sb="87" eb="89">
      <t>セツビ</t>
    </rPh>
    <rPh sb="90" eb="93">
      <t>ロウキュウカ</t>
    </rPh>
    <rPh sb="94" eb="95">
      <t>スス</t>
    </rPh>
    <rPh sb="102" eb="104">
      <t>コンゴ</t>
    </rPh>
    <rPh sb="105" eb="107">
      <t>セツビ</t>
    </rPh>
    <rPh sb="108" eb="110">
      <t>コウシン</t>
    </rPh>
    <rPh sb="111" eb="113">
      <t>ミコ</t>
    </rPh>
    <rPh sb="119" eb="121">
      <t>クイキ</t>
    </rPh>
    <rPh sb="121" eb="122">
      <t>ナイ</t>
    </rPh>
    <rPh sb="122" eb="124">
      <t>ジンコウ</t>
    </rPh>
    <rPh sb="125" eb="127">
      <t>ゲンショウ</t>
    </rPh>
    <rPh sb="127" eb="128">
      <t>オヨ</t>
    </rPh>
    <rPh sb="129" eb="131">
      <t>シセツ</t>
    </rPh>
    <rPh sb="132" eb="135">
      <t>ロウキュウカ</t>
    </rPh>
    <rPh sb="138" eb="140">
      <t>シュウゼン</t>
    </rPh>
    <rPh sb="140" eb="141">
      <t>ヒ</t>
    </rPh>
    <rPh sb="142" eb="144">
      <t>ゾウカ</t>
    </rPh>
    <rPh sb="150" eb="152">
      <t>ショリ</t>
    </rPh>
    <rPh sb="152" eb="154">
      <t>クイキ</t>
    </rPh>
    <rPh sb="159" eb="161">
      <t>イチブ</t>
    </rPh>
    <rPh sb="162" eb="164">
      <t>コウキョウ</t>
    </rPh>
    <rPh sb="164" eb="167">
      <t>ゲスイドウ</t>
    </rPh>
    <rPh sb="168" eb="170">
      <t>トウゴウ</t>
    </rPh>
    <rPh sb="172" eb="174">
      <t>イジ</t>
    </rPh>
    <rPh sb="174" eb="177">
      <t>カンリヒ</t>
    </rPh>
    <rPh sb="178" eb="179">
      <t>フク</t>
    </rPh>
    <rPh sb="191" eb="194">
      <t>サイショウカ</t>
    </rPh>
    <rPh sb="195" eb="196">
      <t>ハカ</t>
    </rPh>
    <phoneticPr fontId="4"/>
  </si>
  <si>
    <t>　収益的収支比率は、地方債償還金の減少により右肩上がりとなったが、企業債償還の負担が大きく収益的収支の圧迫要因となっている。総収入の大半を一般会計からの繰入金に依存しているため、経費削減等により繰入金の縮減を図る必要がある。
　企業債残高対事業規模比率は、高資本費対策に要する経費及び分流式下水道等に要する経費として地方債残高の一部を一般会計が負担しているため、類似団体と比較して低くなっている。
　主に委託料の増加による汚水処理費の増加により、前年度に比べ汚水処理原価が高くなり、類似団体と比較しても高い水準となっている。
　施設利用率は約50％の横ばいで推移し類似団体とほぼ同水準である。
　水洗化率は少しずつ上がってきているが類似団体と比べ低い。水洗化率が低い原因としては、住民の高齢化や経済的な負担等が考えられる。
※④企業債残高対事業規模比率(％)のR元年度決算数値については、算出式分子の一般会計負担額が誤りであったため、正しい企業債残高対事業規模比率は17.98％である。</t>
    <rPh sb="1" eb="3">
      <t>シュウエキ</t>
    </rPh>
    <rPh sb="3" eb="4">
      <t>テキ</t>
    </rPh>
    <rPh sb="4" eb="6">
      <t>シュウシ</t>
    </rPh>
    <rPh sb="6" eb="8">
      <t>ヒリツ</t>
    </rPh>
    <rPh sb="10" eb="13">
      <t>チホウサイ</t>
    </rPh>
    <rPh sb="13" eb="15">
      <t>ショウカン</t>
    </rPh>
    <rPh sb="15" eb="16">
      <t>キン</t>
    </rPh>
    <rPh sb="17" eb="18">
      <t>ゲン</t>
    </rPh>
    <rPh sb="18" eb="19">
      <t>ショウ</t>
    </rPh>
    <rPh sb="22" eb="23">
      <t>ミギ</t>
    </rPh>
    <rPh sb="23" eb="24">
      <t>カタ</t>
    </rPh>
    <rPh sb="24" eb="25">
      <t>ア</t>
    </rPh>
    <rPh sb="33" eb="35">
      <t>キギョウ</t>
    </rPh>
    <rPh sb="35" eb="36">
      <t>サイ</t>
    </rPh>
    <rPh sb="36" eb="38">
      <t>ショウカン</t>
    </rPh>
    <rPh sb="39" eb="41">
      <t>フタン</t>
    </rPh>
    <rPh sb="42" eb="43">
      <t>オオ</t>
    </rPh>
    <rPh sb="45" eb="47">
      <t>シュウエキ</t>
    </rPh>
    <rPh sb="47" eb="48">
      <t>テキ</t>
    </rPh>
    <rPh sb="48" eb="50">
      <t>シュウシ</t>
    </rPh>
    <rPh sb="51" eb="53">
      <t>アッパク</t>
    </rPh>
    <rPh sb="53" eb="55">
      <t>ヨウイン</t>
    </rPh>
    <rPh sb="62" eb="63">
      <t>ソウ</t>
    </rPh>
    <rPh sb="63" eb="65">
      <t>シュウニュウ</t>
    </rPh>
    <rPh sb="66" eb="68">
      <t>タイハン</t>
    </rPh>
    <rPh sb="69" eb="71">
      <t>イッパン</t>
    </rPh>
    <rPh sb="71" eb="73">
      <t>カイケイ</t>
    </rPh>
    <rPh sb="76" eb="78">
      <t>クリイレ</t>
    </rPh>
    <rPh sb="78" eb="79">
      <t>キン</t>
    </rPh>
    <rPh sb="80" eb="82">
      <t>イゾン</t>
    </rPh>
    <rPh sb="89" eb="91">
      <t>ケイヒ</t>
    </rPh>
    <rPh sb="91" eb="93">
      <t>サクゲン</t>
    </rPh>
    <rPh sb="93" eb="94">
      <t>トウ</t>
    </rPh>
    <rPh sb="97" eb="99">
      <t>クリイレ</t>
    </rPh>
    <rPh sb="99" eb="100">
      <t>キン</t>
    </rPh>
    <rPh sb="101" eb="103">
      <t>シュクゲン</t>
    </rPh>
    <rPh sb="104" eb="105">
      <t>ハカ</t>
    </rPh>
    <rPh sb="106" eb="108">
      <t>ヒツヨウ</t>
    </rPh>
    <rPh sb="114" eb="116">
      <t>キギョウ</t>
    </rPh>
    <rPh sb="116" eb="117">
      <t>サイ</t>
    </rPh>
    <rPh sb="117" eb="119">
      <t>ザンダカ</t>
    </rPh>
    <rPh sb="119" eb="120">
      <t>タイ</t>
    </rPh>
    <rPh sb="120" eb="122">
      <t>ジギョウ</t>
    </rPh>
    <rPh sb="122" eb="124">
      <t>キボ</t>
    </rPh>
    <rPh sb="124" eb="126">
      <t>ヒリツ</t>
    </rPh>
    <rPh sb="128" eb="131">
      <t>コウシホン</t>
    </rPh>
    <rPh sb="131" eb="132">
      <t>ヒ</t>
    </rPh>
    <rPh sb="132" eb="134">
      <t>タイサク</t>
    </rPh>
    <rPh sb="135" eb="136">
      <t>ヨウ</t>
    </rPh>
    <rPh sb="138" eb="140">
      <t>ケイヒ</t>
    </rPh>
    <rPh sb="140" eb="141">
      <t>オヨ</t>
    </rPh>
    <rPh sb="142" eb="144">
      <t>ブンリュウ</t>
    </rPh>
    <rPh sb="144" eb="145">
      <t>シキ</t>
    </rPh>
    <rPh sb="145" eb="148">
      <t>ゲスイドウ</t>
    </rPh>
    <rPh sb="148" eb="149">
      <t>トウ</t>
    </rPh>
    <rPh sb="150" eb="151">
      <t>ヨウ</t>
    </rPh>
    <rPh sb="153" eb="155">
      <t>ケイヒ</t>
    </rPh>
    <rPh sb="158" eb="161">
      <t>チホウサイ</t>
    </rPh>
    <rPh sb="161" eb="163">
      <t>ザンダカ</t>
    </rPh>
    <rPh sb="164" eb="166">
      <t>イチブ</t>
    </rPh>
    <rPh sb="167" eb="169">
      <t>イッパン</t>
    </rPh>
    <rPh sb="169" eb="171">
      <t>カイケイ</t>
    </rPh>
    <rPh sb="172" eb="174">
      <t>フタン</t>
    </rPh>
    <rPh sb="181" eb="183">
      <t>ルイジ</t>
    </rPh>
    <rPh sb="183" eb="185">
      <t>ダンタイ</t>
    </rPh>
    <rPh sb="186" eb="188">
      <t>ヒカク</t>
    </rPh>
    <rPh sb="190" eb="191">
      <t>ヒク</t>
    </rPh>
    <rPh sb="200" eb="201">
      <t>オモ</t>
    </rPh>
    <rPh sb="202" eb="205">
      <t>イタクリョウ</t>
    </rPh>
    <rPh sb="206" eb="208">
      <t>ゾウカ</t>
    </rPh>
    <rPh sb="211" eb="213">
      <t>オスイ</t>
    </rPh>
    <rPh sb="213" eb="215">
      <t>ショリ</t>
    </rPh>
    <rPh sb="215" eb="216">
      <t>ヒ</t>
    </rPh>
    <rPh sb="217" eb="219">
      <t>ゾウカ</t>
    </rPh>
    <rPh sb="223" eb="226">
      <t>ゼンネンド</t>
    </rPh>
    <rPh sb="227" eb="228">
      <t>クラ</t>
    </rPh>
    <rPh sb="229" eb="231">
      <t>オスイ</t>
    </rPh>
    <rPh sb="231" eb="233">
      <t>ショリ</t>
    </rPh>
    <rPh sb="233" eb="235">
      <t>ゲンカ</t>
    </rPh>
    <rPh sb="236" eb="237">
      <t>タカ</t>
    </rPh>
    <rPh sb="241" eb="243">
      <t>ルイジ</t>
    </rPh>
    <rPh sb="243" eb="245">
      <t>ダンタイ</t>
    </rPh>
    <rPh sb="246" eb="248">
      <t>ヒカク</t>
    </rPh>
    <rPh sb="251" eb="252">
      <t>タカ</t>
    </rPh>
    <rPh sb="253" eb="255">
      <t>スイジュン</t>
    </rPh>
    <rPh sb="264" eb="266">
      <t>シセツ</t>
    </rPh>
    <rPh sb="266" eb="268">
      <t>リヨウ</t>
    </rPh>
    <rPh sb="268" eb="269">
      <t>リツ</t>
    </rPh>
    <rPh sb="270" eb="271">
      <t>ヤク</t>
    </rPh>
    <rPh sb="275" eb="276">
      <t>ヨコ</t>
    </rPh>
    <rPh sb="279" eb="281">
      <t>スイイ</t>
    </rPh>
    <rPh sb="282" eb="284">
      <t>ルイジ</t>
    </rPh>
    <rPh sb="284" eb="286">
      <t>ダンタイ</t>
    </rPh>
    <rPh sb="289" eb="290">
      <t>ドウ</t>
    </rPh>
    <rPh sb="290" eb="292">
      <t>スイジュン</t>
    </rPh>
    <rPh sb="298" eb="301">
      <t>スイセンカ</t>
    </rPh>
    <rPh sb="301" eb="302">
      <t>リツ</t>
    </rPh>
    <rPh sb="303" eb="304">
      <t>スコ</t>
    </rPh>
    <rPh sb="307" eb="308">
      <t>ア</t>
    </rPh>
    <rPh sb="316" eb="318">
      <t>ルイジ</t>
    </rPh>
    <rPh sb="318" eb="320">
      <t>ダンタイ</t>
    </rPh>
    <rPh sb="321" eb="322">
      <t>クラ</t>
    </rPh>
    <rPh sb="323" eb="324">
      <t>ヒク</t>
    </rPh>
    <rPh sb="326" eb="329">
      <t>スイセンカ</t>
    </rPh>
    <rPh sb="329" eb="330">
      <t>リツ</t>
    </rPh>
    <rPh sb="331" eb="332">
      <t>ヒク</t>
    </rPh>
    <rPh sb="333" eb="335">
      <t>ゲンイン</t>
    </rPh>
    <rPh sb="340" eb="342">
      <t>ジュウミン</t>
    </rPh>
    <rPh sb="343" eb="346">
      <t>コウレイカ</t>
    </rPh>
    <rPh sb="347" eb="350">
      <t>ケイザイテキ</t>
    </rPh>
    <rPh sb="351" eb="353">
      <t>フタン</t>
    </rPh>
    <rPh sb="353" eb="354">
      <t>トウ</t>
    </rPh>
    <rPh sb="355" eb="356">
      <t>カンガ</t>
    </rPh>
    <rPh sb="365" eb="367">
      <t>キギョウ</t>
    </rPh>
    <rPh sb="367" eb="368">
      <t>サイ</t>
    </rPh>
    <rPh sb="368" eb="370">
      <t>ザンダカ</t>
    </rPh>
    <rPh sb="370" eb="371">
      <t>タイ</t>
    </rPh>
    <rPh sb="371" eb="373">
      <t>ジギョウ</t>
    </rPh>
    <rPh sb="373" eb="375">
      <t>キボ</t>
    </rPh>
    <rPh sb="375" eb="377">
      <t>ヒリツ</t>
    </rPh>
    <rPh sb="382" eb="384">
      <t>ガンネン</t>
    </rPh>
    <rPh sb="384" eb="385">
      <t>ド</t>
    </rPh>
    <rPh sb="385" eb="387">
      <t>ケッサン</t>
    </rPh>
    <rPh sb="387" eb="389">
      <t>スウチ</t>
    </rPh>
    <rPh sb="395" eb="397">
      <t>サンシュツ</t>
    </rPh>
    <rPh sb="397" eb="398">
      <t>シキ</t>
    </rPh>
    <rPh sb="398" eb="400">
      <t>ブンシ</t>
    </rPh>
    <rPh sb="401" eb="403">
      <t>イッパン</t>
    </rPh>
    <rPh sb="403" eb="405">
      <t>カイケイ</t>
    </rPh>
    <rPh sb="405" eb="407">
      <t>フタン</t>
    </rPh>
    <rPh sb="407" eb="408">
      <t>ガク</t>
    </rPh>
    <rPh sb="409" eb="410">
      <t>アヤマ</t>
    </rPh>
    <rPh sb="418" eb="419">
      <t>タダ</t>
    </rPh>
    <rPh sb="421" eb="423">
      <t>キギョウ</t>
    </rPh>
    <rPh sb="423" eb="424">
      <t>サイ</t>
    </rPh>
    <rPh sb="424" eb="426">
      <t>ザンダカ</t>
    </rPh>
    <rPh sb="426" eb="427">
      <t>タイ</t>
    </rPh>
    <rPh sb="427" eb="429">
      <t>ジギョウ</t>
    </rPh>
    <rPh sb="429" eb="431">
      <t>キボ</t>
    </rPh>
    <rPh sb="431" eb="433">
      <t>ヒリツ</t>
    </rPh>
    <phoneticPr fontId="4"/>
  </si>
  <si>
    <t>　本市は、企業債償還金は一般会計からの繰入金で負担し、施設の維持管理費を使用料収入で賄うことを経営方針の基本に据え事業運営を行っている。
　しかし、維持管理費においても一般会計からの繰入金に頼っているところが大きいため、令和3年4月の農業集落排水事業の公共下水道事業への一部統合等も含めた区域内人口の減少も見据え、継続的に維持管理費の削減に努める。
　また、資産状況等を把握し健全な経営を行うため、公営企業会計の適用について取組を進める。</t>
    <rPh sb="110" eb="112">
      <t>レイワ</t>
    </rPh>
    <rPh sb="113" eb="114">
      <t>ネン</t>
    </rPh>
    <rPh sb="115" eb="116">
      <t>ガツ</t>
    </rPh>
    <rPh sb="117" eb="119">
      <t>ノウギョウ</t>
    </rPh>
    <rPh sb="119" eb="121">
      <t>シュウラク</t>
    </rPh>
    <rPh sb="121" eb="123">
      <t>ハイスイ</t>
    </rPh>
    <rPh sb="123" eb="125">
      <t>ジギョウ</t>
    </rPh>
    <rPh sb="126" eb="128">
      <t>コウキョウ</t>
    </rPh>
    <rPh sb="128" eb="131">
      <t>ゲスイドウ</t>
    </rPh>
    <rPh sb="131" eb="133">
      <t>ジギョウ</t>
    </rPh>
    <rPh sb="135" eb="137">
      <t>イチブ</t>
    </rPh>
    <rPh sb="137" eb="139">
      <t>トウゴウ</t>
    </rPh>
    <rPh sb="139" eb="140">
      <t>トウ</t>
    </rPh>
    <rPh sb="141" eb="142">
      <t>フク</t>
    </rPh>
    <rPh sb="183" eb="18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</si>
</sst>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quot;-&quot;">
                  <c:v>0.56999999999999995</c:v>
                </c:pt>
              </c:numCache>
            </c:numRef>
          </c:val>
          <c:extLst>
            <c:ext xmlns:c16="http://schemas.microsoft.com/office/drawing/2014/chart" uri="{C3380CC4-5D6E-409C-BE32-E72D297353CC}">
              <c16:uniqueId val="{00000000-05DD-4A04-99B1-CFB1C46116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05DD-4A04-99B1-CFB1C46116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51.24</c:v>
                </c:pt>
                <c:pt idx="1">
                  <c:v>51.24</c:v>
                </c:pt>
                <c:pt idx="2">
                  <c:v>49.4</c:v>
                </c:pt>
                <c:pt idx="3">
                  <c:v>48.96</c:v>
                </c:pt>
                <c:pt idx="4">
                  <c:v>50.92</c:v>
                </c:pt>
              </c:numCache>
            </c:numRef>
          </c:val>
          <c:extLst>
            <c:ext xmlns:c16="http://schemas.microsoft.com/office/drawing/2014/chart" uri="{C3380CC4-5D6E-409C-BE32-E72D297353CC}">
              <c16:uniqueId val="{00000000-4F68-4A3D-B45D-A152E1DE0A2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4F68-4A3D-B45D-A152E1DE0A2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77.61</c:v>
                </c:pt>
                <c:pt idx="1">
                  <c:v>78.81</c:v>
                </c:pt>
                <c:pt idx="2">
                  <c:v>79.739999999999995</c:v>
                </c:pt>
                <c:pt idx="3">
                  <c:v>80.23</c:v>
                </c:pt>
                <c:pt idx="4">
                  <c:v>80.650000000000006</c:v>
                </c:pt>
              </c:numCache>
            </c:numRef>
          </c:val>
          <c:extLst>
            <c:ext xmlns:c16="http://schemas.microsoft.com/office/drawing/2014/chart" uri="{C3380CC4-5D6E-409C-BE32-E72D297353CC}">
              <c16:uniqueId val="{00000000-34E6-42E4-BBCD-7F70C5689EA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34E6-42E4-BBCD-7F70C5689EA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61.79</c:v>
                </c:pt>
                <c:pt idx="1">
                  <c:v>62.39</c:v>
                </c:pt>
                <c:pt idx="2">
                  <c:v>66.05</c:v>
                </c:pt>
                <c:pt idx="3">
                  <c:v>72.680000000000007</c:v>
                </c:pt>
                <c:pt idx="4">
                  <c:v>74.62</c:v>
                </c:pt>
              </c:numCache>
            </c:numRef>
          </c:val>
          <c:extLst>
            <c:ext xmlns:c16="http://schemas.microsoft.com/office/drawing/2014/chart" uri="{C3380CC4-5D6E-409C-BE32-E72D297353CC}">
              <c16:uniqueId val="{00000000-2C6E-4D3C-96E4-BFA70A3C95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6E-4D3C-96E4-BFA70A3C95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60-4385-8C84-6240065F155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60-4385-8C84-6240065F155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64-499C-AB89-4FBD45A7130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64-499C-AB89-4FBD45A7130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2E-42A3-8806-687C2D5EF2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2E-42A3-8806-687C2D5EF2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43-4432-B9B3-B7FE0578ACD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43-4432-B9B3-B7FE0578ACD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31.24</c:v>
                </c:pt>
                <c:pt idx="1">
                  <c:v>19.68</c:v>
                </c:pt>
                <c:pt idx="2">
                  <c:v>19.07</c:v>
                </c:pt>
                <c:pt idx="3">
                  <c:v>440.6</c:v>
                </c:pt>
                <c:pt idx="4">
                  <c:v>16.260000000000002</c:v>
                </c:pt>
              </c:numCache>
            </c:numRef>
          </c:val>
          <c:extLst>
            <c:ext xmlns:c16="http://schemas.microsoft.com/office/drawing/2014/chart" uri="{C3380CC4-5D6E-409C-BE32-E72D297353CC}">
              <c16:uniqueId val="{00000000-F4BC-4DAE-ABCD-3BCAA446382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F4BC-4DAE-ABCD-3BCAA446382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49.03</c:v>
                </c:pt>
                <c:pt idx="1">
                  <c:v>47.78</c:v>
                </c:pt>
                <c:pt idx="2">
                  <c:v>47.96</c:v>
                </c:pt>
                <c:pt idx="3">
                  <c:v>47.48</c:v>
                </c:pt>
                <c:pt idx="4">
                  <c:v>47.51</c:v>
                </c:pt>
              </c:numCache>
            </c:numRef>
          </c:val>
          <c:extLst>
            <c:ext xmlns:c16="http://schemas.microsoft.com/office/drawing/2014/chart" uri="{C3380CC4-5D6E-409C-BE32-E72D297353CC}">
              <c16:uniqueId val="{00000000-892C-4DFC-91DF-7F359875689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892C-4DFC-91DF-7F359875689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361.83</c:v>
                </c:pt>
                <c:pt idx="1">
                  <c:v>377.01</c:v>
                </c:pt>
                <c:pt idx="2">
                  <c:v>378.71</c:v>
                </c:pt>
                <c:pt idx="3">
                  <c:v>388.48</c:v>
                </c:pt>
                <c:pt idx="4">
                  <c:v>391.87</c:v>
                </c:pt>
              </c:numCache>
            </c:numRef>
          </c:val>
          <c:extLst>
            <c:ext xmlns:c16="http://schemas.microsoft.com/office/drawing/2014/chart" uri="{C3380CC4-5D6E-409C-BE32-E72D297353CC}">
              <c16:uniqueId val="{00000000-BF22-41F4-9DCA-2359D0A98C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BF22-41F4-9DCA-2359D0A98C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浜田市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52605</v>
      </c>
      <c r="AM8" s="51"/>
      <c r="AN8" s="51"/>
      <c r="AO8" s="51"/>
      <c r="AP8" s="51"/>
      <c r="AQ8" s="51"/>
      <c r="AR8" s="51"/>
      <c r="AS8" s="51"/>
      <c r="AT8" s="46">
        <f>データ!T6</f>
        <v>690.68</v>
      </c>
      <c r="AU8" s="46"/>
      <c r="AV8" s="46"/>
      <c r="AW8" s="46"/>
      <c r="AX8" s="46"/>
      <c r="AY8" s="46"/>
      <c r="AZ8" s="46"/>
      <c r="BA8" s="46"/>
      <c r="BB8" s="46">
        <f>データ!U6</f>
        <v>76.16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9.4499999999999993</v>
      </c>
      <c r="Q10" s="46"/>
      <c r="R10" s="46"/>
      <c r="S10" s="46"/>
      <c r="T10" s="46"/>
      <c r="U10" s="46"/>
      <c r="V10" s="46"/>
      <c r="W10" s="46">
        <f>データ!Q6</f>
        <v>99.55</v>
      </c>
      <c r="X10" s="46"/>
      <c r="Y10" s="46"/>
      <c r="Z10" s="46"/>
      <c r="AA10" s="46"/>
      <c r="AB10" s="46"/>
      <c r="AC10" s="46"/>
      <c r="AD10" s="51">
        <f>データ!R6</f>
        <v>3025</v>
      </c>
      <c r="AE10" s="51"/>
      <c r="AF10" s="51"/>
      <c r="AG10" s="51"/>
      <c r="AH10" s="51"/>
      <c r="AI10" s="51"/>
      <c r="AJ10" s="51"/>
      <c r="AK10" s="2"/>
      <c r="AL10" s="51">
        <f>データ!V6</f>
        <v>4930</v>
      </c>
      <c r="AM10" s="51"/>
      <c r="AN10" s="51"/>
      <c r="AO10" s="51"/>
      <c r="AP10" s="51"/>
      <c r="AQ10" s="51"/>
      <c r="AR10" s="51"/>
      <c r="AS10" s="51"/>
      <c r="AT10" s="46">
        <f>データ!W6</f>
        <v>14.35</v>
      </c>
      <c r="AU10" s="46"/>
      <c r="AV10" s="46"/>
      <c r="AW10" s="46"/>
      <c r="AX10" s="46"/>
      <c r="AY10" s="46"/>
      <c r="AZ10" s="46"/>
      <c r="BA10" s="46"/>
      <c r="BB10" s="46">
        <f>データ!X6</f>
        <v>343.55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B8abRYj3Nme2bYWz+uVAsXm2KBwuykJi2uNz2MDfChr1XTZe2g1fwhiWiRsI7PNY3uYmxIZiMiVH0eibDsCkMg==" saltValue="fnuvNzj0BtNSBeidFvmu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322024</v>
      </c>
      <c r="D6" s="33">
        <f t="shared" si="3"/>
        <v>47</v>
      </c>
      <c r="E6" s="33">
        <f t="shared" si="3"/>
        <v>17</v>
      </c>
      <c r="F6" s="33">
        <f t="shared" si="3"/>
        <v>5</v>
      </c>
      <c r="G6" s="33">
        <f t="shared" si="3"/>
        <v>0</v>
      </c>
      <c r="H6" s="33" t="str">
        <f t="shared" si="3"/>
        <v>島根県　浜田市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9.4499999999999993</v>
      </c>
      <c r="Q6" s="34">
        <f t="shared" si="3"/>
        <v>99.55</v>
      </c>
      <c r="R6" s="34">
        <f t="shared" si="3"/>
        <v>3025</v>
      </c>
      <c r="S6" s="34">
        <f t="shared" si="3"/>
        <v>52605</v>
      </c>
      <c r="T6" s="34">
        <f t="shared" si="3"/>
        <v>690.68</v>
      </c>
      <c r="U6" s="34">
        <f t="shared" si="3"/>
        <v>76.16</v>
      </c>
      <c r="V6" s="34">
        <f t="shared" si="3"/>
        <v>4930</v>
      </c>
      <c r="W6" s="34">
        <f t="shared" si="3"/>
        <v>14.35</v>
      </c>
      <c r="X6" s="34">
        <f t="shared" si="3"/>
        <v>343.55</v>
      </c>
      <c r="Y6" s="35">
        <f>IF(Y7="",NA(),Y7)</f>
        <v>61.79</v>
      </c>
      <c r="Z6" s="35">
        <f t="shared" ref="Z6:AH6" si="4">IF(Z7="",NA(),Z7)</f>
        <v>62.39</v>
      </c>
      <c r="AA6" s="35">
        <f t="shared" si="4"/>
        <v>66.05</v>
      </c>
      <c r="AB6" s="35">
        <f t="shared" si="4"/>
        <v>72.680000000000007</v>
      </c>
      <c r="AC6" s="35">
        <f t="shared" si="4"/>
        <v>74.62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31.24</v>
      </c>
      <c r="BG6" s="35">
        <f t="shared" ref="BG6:BO6" si="7">IF(BG7="",NA(),BG7)</f>
        <v>19.68</v>
      </c>
      <c r="BH6" s="35">
        <f t="shared" si="7"/>
        <v>19.07</v>
      </c>
      <c r="BI6" s="35">
        <f t="shared" si="7"/>
        <v>440.6</v>
      </c>
      <c r="BJ6" s="35">
        <f t="shared" si="7"/>
        <v>16.260000000000002</v>
      </c>
      <c r="BK6" s="35">
        <f t="shared" si="7"/>
        <v>974.93</v>
      </c>
      <c r="BL6" s="35">
        <f t="shared" si="7"/>
        <v>855.8</v>
      </c>
      <c r="BM6" s="35">
        <f t="shared" si="7"/>
        <v>789.46</v>
      </c>
      <c r="BN6" s="35">
        <f t="shared" si="7"/>
        <v>826.83</v>
      </c>
      <c r="BO6" s="35">
        <f t="shared" si="7"/>
        <v>867.83</v>
      </c>
      <c r="BP6" s="34" t="str">
        <f>IF(BP7="","",IF(BP7="-","【-】","【"&amp;SUBSTITUTE(TEXT(BP7,"#,##0.00"),"-","△")&amp;"】"))</f>
        <v>【832.52】</v>
      </c>
      <c r="BQ6" s="35">
        <f>IF(BQ7="",NA(),BQ7)</f>
        <v>49.03</v>
      </c>
      <c r="BR6" s="35">
        <f t="shared" ref="BR6:BZ6" si="8">IF(BR7="",NA(),BR7)</f>
        <v>47.78</v>
      </c>
      <c r="BS6" s="35">
        <f t="shared" si="8"/>
        <v>47.96</v>
      </c>
      <c r="BT6" s="35">
        <f t="shared" si="8"/>
        <v>47.48</v>
      </c>
      <c r="BU6" s="35">
        <f t="shared" si="8"/>
        <v>47.51</v>
      </c>
      <c r="BV6" s="35">
        <f t="shared" si="8"/>
        <v>55.32</v>
      </c>
      <c r="BW6" s="35">
        <f t="shared" si="8"/>
        <v>59.8</v>
      </c>
      <c r="BX6" s="35">
        <f t="shared" si="8"/>
        <v>57.77</v>
      </c>
      <c r="BY6" s="35">
        <f t="shared" si="8"/>
        <v>57.31</v>
      </c>
      <c r="BZ6" s="35">
        <f t="shared" si="8"/>
        <v>57.08</v>
      </c>
      <c r="CA6" s="34" t="str">
        <f>IF(CA7="","",IF(CA7="-","【-】","【"&amp;SUBSTITUTE(TEXT(CA7,"#,##0.00"),"-","△")&amp;"】"))</f>
        <v>【60.94】</v>
      </c>
      <c r="CB6" s="35">
        <f>IF(CB7="",NA(),CB7)</f>
        <v>361.83</v>
      </c>
      <c r="CC6" s="35">
        <f t="shared" ref="CC6:CK6" si="9">IF(CC7="",NA(),CC7)</f>
        <v>377.01</v>
      </c>
      <c r="CD6" s="35">
        <f t="shared" si="9"/>
        <v>378.71</v>
      </c>
      <c r="CE6" s="35">
        <f t="shared" si="9"/>
        <v>388.48</v>
      </c>
      <c r="CF6" s="35">
        <f t="shared" si="9"/>
        <v>391.87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51.24</v>
      </c>
      <c r="CN6" s="35">
        <f t="shared" ref="CN6:CV6" si="10">IF(CN7="",NA(),CN7)</f>
        <v>51.24</v>
      </c>
      <c r="CO6" s="35">
        <f t="shared" si="10"/>
        <v>49.4</v>
      </c>
      <c r="CP6" s="35">
        <f t="shared" si="10"/>
        <v>48.96</v>
      </c>
      <c r="CQ6" s="35">
        <f t="shared" si="10"/>
        <v>50.92</v>
      </c>
      <c r="CR6" s="35">
        <f t="shared" si="10"/>
        <v>60.65</v>
      </c>
      <c r="CS6" s="35">
        <f t="shared" si="10"/>
        <v>51.75</v>
      </c>
      <c r="CT6" s="35">
        <f t="shared" si="10"/>
        <v>50.68</v>
      </c>
      <c r="CU6" s="35">
        <f t="shared" si="10"/>
        <v>50.14</v>
      </c>
      <c r="CV6" s="35">
        <f t="shared" si="10"/>
        <v>54.83</v>
      </c>
      <c r="CW6" s="34" t="str">
        <f>IF(CW7="","",IF(CW7="-","【-】","【"&amp;SUBSTITUTE(TEXT(CW7,"#,##0.00"),"-","△")&amp;"】"))</f>
        <v>【54.84】</v>
      </c>
      <c r="CX6" s="35">
        <f>IF(CX7="",NA(),CX7)</f>
        <v>77.61</v>
      </c>
      <c r="CY6" s="35">
        <f t="shared" ref="CY6:DG6" si="11">IF(CY7="",NA(),CY7)</f>
        <v>78.81</v>
      </c>
      <c r="CZ6" s="35">
        <f t="shared" si="11"/>
        <v>79.739999999999995</v>
      </c>
      <c r="DA6" s="35">
        <f t="shared" si="11"/>
        <v>80.23</v>
      </c>
      <c r="DB6" s="35">
        <f t="shared" si="11"/>
        <v>80.650000000000006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0.56999999999999995</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322024</v>
      </c>
      <c r="D7" s="37">
        <v>47</v>
      </c>
      <c r="E7" s="37">
        <v>17</v>
      </c>
      <c r="F7" s="37">
        <v>5</v>
      </c>
      <c r="G7" s="37">
        <v>0</v>
      </c>
      <c r="H7" s="37" t="s">
        <v>97</v>
      </c>
      <c r="I7" s="37" t="s">
        <v>98</v>
      </c>
      <c r="J7" s="37" t="s">
        <v>99</v>
      </c>
      <c r="K7" s="37" t="s">
        <v>100</v>
      </c>
      <c r="L7" s="37" t="s">
        <v>101</v>
      </c>
      <c r="M7" s="37" t="s">
        <v>102</v>
      </c>
      <c r="N7" s="38" t="s">
        <v>103</v>
      </c>
      <c r="O7" s="38" t="s">
        <v>104</v>
      </c>
      <c r="P7" s="38">
        <v>9.4499999999999993</v>
      </c>
      <c r="Q7" s="38">
        <v>99.55</v>
      </c>
      <c r="R7" s="38">
        <v>3025</v>
      </c>
      <c r="S7" s="38">
        <v>52605</v>
      </c>
      <c r="T7" s="38">
        <v>690.68</v>
      </c>
      <c r="U7" s="38">
        <v>76.16</v>
      </c>
      <c r="V7" s="38">
        <v>4930</v>
      </c>
      <c r="W7" s="38">
        <v>14.35</v>
      </c>
      <c r="X7" s="38">
        <v>343.55</v>
      </c>
      <c r="Y7" s="38">
        <v>61.79</v>
      </c>
      <c r="Z7" s="38">
        <v>62.39</v>
      </c>
      <c r="AA7" s="38">
        <v>66.05</v>
      </c>
      <c r="AB7" s="38">
        <v>72.680000000000007</v>
      </c>
      <c r="AC7" s="38">
        <v>74.62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31.24</v>
      </c>
      <c r="BG7" s="38">
        <v>19.68</v>
      </c>
      <c r="BH7" s="38">
        <v>19.07</v>
      </c>
      <c r="BI7" s="38">
        <v>440.6</v>
      </c>
      <c r="BJ7" s="38">
        <v>16.260000000000002</v>
      </c>
      <c r="BK7" s="38">
        <v>974.93</v>
      </c>
      <c r="BL7" s="38">
        <v>855.8</v>
      </c>
      <c r="BM7" s="38">
        <v>789.46</v>
      </c>
      <c r="BN7" s="38">
        <v>826.83</v>
      </c>
      <c r="BO7" s="38">
        <v>867.83</v>
      </c>
      <c r="BP7" s="38">
        <v>832.52</v>
      </c>
      <c r="BQ7" s="38">
        <v>49.03</v>
      </c>
      <c r="BR7" s="38">
        <v>47.78</v>
      </c>
      <c r="BS7" s="38">
        <v>47.96</v>
      </c>
      <c r="BT7" s="38">
        <v>47.48</v>
      </c>
      <c r="BU7" s="38">
        <v>47.51</v>
      </c>
      <c r="BV7" s="38">
        <v>55.32</v>
      </c>
      <c r="BW7" s="38">
        <v>59.8</v>
      </c>
      <c r="BX7" s="38">
        <v>57.77</v>
      </c>
      <c r="BY7" s="38">
        <v>57.31</v>
      </c>
      <c r="BZ7" s="38">
        <v>57.08</v>
      </c>
      <c r="CA7" s="38">
        <v>60.94</v>
      </c>
      <c r="CB7" s="38">
        <v>361.83</v>
      </c>
      <c r="CC7" s="38">
        <v>377.01</v>
      </c>
      <c r="CD7" s="38">
        <v>378.71</v>
      </c>
      <c r="CE7" s="38">
        <v>388.48</v>
      </c>
      <c r="CF7" s="38">
        <v>391.87</v>
      </c>
      <c r="CG7" s="38">
        <v>283.17</v>
      </c>
      <c r="CH7" s="38">
        <v>263.76</v>
      </c>
      <c r="CI7" s="38">
        <v>274.35000000000002</v>
      </c>
      <c r="CJ7" s="38">
        <v>273.52</v>
      </c>
      <c r="CK7" s="38">
        <v>274.99</v>
      </c>
      <c r="CL7" s="38">
        <v>253.04</v>
      </c>
      <c r="CM7" s="38">
        <v>51.24</v>
      </c>
      <c r="CN7" s="38">
        <v>51.24</v>
      </c>
      <c r="CO7" s="38">
        <v>49.4</v>
      </c>
      <c r="CP7" s="38">
        <v>48.96</v>
      </c>
      <c r="CQ7" s="38">
        <v>50.92</v>
      </c>
      <c r="CR7" s="38">
        <v>60.65</v>
      </c>
      <c r="CS7" s="38">
        <v>51.75</v>
      </c>
      <c r="CT7" s="38">
        <v>50.68</v>
      </c>
      <c r="CU7" s="38">
        <v>50.14</v>
      </c>
      <c r="CV7" s="38">
        <v>54.83</v>
      </c>
      <c r="CW7" s="38">
        <v>54.84</v>
      </c>
      <c r="CX7" s="38">
        <v>77.61</v>
      </c>
      <c r="CY7" s="38">
        <v>78.81</v>
      </c>
      <c r="CZ7" s="38">
        <v>79.739999999999995</v>
      </c>
      <c r="DA7" s="38">
        <v>80.23</v>
      </c>
      <c r="DB7" s="38">
        <v>80.650000000000006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0.56999999999999995</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麻菜美</cp:lastModifiedBy>
  <cp:lastPrinted>2022-01-26T07:30:46Z</cp:lastPrinted>
  <dcterms:created xsi:type="dcterms:W3CDTF">2021-12-03T08:00:47Z</dcterms:created>
  <dcterms:modified xsi:type="dcterms:W3CDTF">2022-01-28T04:20:54Z</dcterms:modified>
  <cp:category/>
</cp:coreProperties>
</file>