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7_市町村→県\"/>
    </mc:Choice>
  </mc:AlternateContent>
  <workbookProtection workbookAlgorithmName="SHA-512" workbookHashValue="o6HO+IgZNmBt7MC4zdKhfIb0SswRG0REQmudtfGrR+clz7yZmIGuOpKiWvuWpthRIe45M0yk+Cr1MsDf6OWSYA==" workbookSaltValue="Hkg72QZXRQ7olO9A6+sE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B10" i="4"/>
  <c r="LJ8" i="4"/>
  <c r="JQ8" i="4"/>
  <c r="FJ8" i="4"/>
  <c r="DU8" i="4"/>
  <c r="CF8" i="4"/>
  <c r="B8" i="4"/>
  <c r="B6" i="4" l="1"/>
  <c r="D11" i="5"/>
  <c r="MI76" i="4"/>
  <c r="HJ51" i="4"/>
  <c r="CS51" i="4"/>
  <c r="CS30" i="4"/>
  <c r="BZ76" i="4"/>
  <c r="MA51" i="4"/>
  <c r="MA30" i="4"/>
  <c r="IT76" i="4"/>
  <c r="HJ30" i="4"/>
  <c r="FX30" i="4"/>
  <c r="HP76" i="4"/>
  <c r="KO30" i="4"/>
  <c r="FX51" i="4"/>
  <c r="LE76" i="4"/>
  <c r="C11" i="5"/>
  <c r="E11" i="5"/>
  <c r="B11" i="5"/>
  <c r="BG30" i="4" l="1"/>
  <c r="AV76" i="4"/>
  <c r="KO51" i="4"/>
  <c r="BG51" i="4"/>
  <c r="KP76" i="4"/>
  <c r="FE51" i="4"/>
  <c r="AN51" i="4"/>
  <c r="AN30" i="4"/>
  <c r="AG76" i="4"/>
  <c r="JV51" i="4"/>
  <c r="JV30" i="4"/>
  <c r="HA76" i="4"/>
  <c r="FE30" i="4"/>
  <c r="R76" i="4"/>
  <c r="JC30" i="4"/>
  <c r="GL76" i="4"/>
  <c r="KA76" i="4"/>
  <c r="EL30" i="4"/>
  <c r="U30" i="4"/>
  <c r="JC51" i="4"/>
  <c r="EL51" i="4"/>
  <c r="U51" i="4"/>
  <c r="LH30" i="4"/>
  <c r="BK76" i="4"/>
  <c r="GQ51" i="4"/>
  <c r="IE76" i="4"/>
  <c r="BZ51" i="4"/>
  <c r="GQ30" i="4"/>
  <c r="BZ30" i="4"/>
  <c r="LH51" i="4"/>
  <c r="LT76"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<sst xmlns="http://schemas.openxmlformats.org/spreadsheetml/2006/main" count="278" uniqueCount="130">
  <si>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</si>
  <si>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</si>
  <si>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</si>
  <si>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</si>
  <si>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</si>
  <si>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</si>
  <si>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</si>
  <si>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</si>
  <si>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</si>
  <si>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</si>
  <si>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</si>
  <si>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</si>
  <si>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</si>
  <si>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</si>
  <si>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</si>
  <si>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</si>
  <si>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</si>
  <si>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</si>
  <si>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</si>
  <si>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</si>
  <si>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</si>
  <si>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</si>
  <si>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</si>
  <si>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</si>
  <si>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</si>
  <si>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</si>
  <si>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</si>
  <si>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</si>
  <si>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</si>
  <si>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</si>
  <si>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</si>
  <si>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</si>
  <si>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</si>
  <si>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</si>
  <si>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</si>
  <si>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</si>
  <si>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</si>
  <si>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</si>
  <si>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</si>
  <si>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</si>
  <si>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</si>
  <si>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</si>
  <si>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</si>
  <si>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</si>
  <si>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</si>
  <si>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</si>
  <si>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</si>
  <si>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</si>
  <si>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</si>
  <si>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</si>
  <si>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</si>
  <si>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</si>
  <si>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</si>
  <si>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</si>
  <si>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</si>
  <si>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</si>
  <si>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</si>
  <si>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</si>
  <si>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</si>
  <si>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</si>
  <si>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</si>
  <si>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</si>
  <si>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</si>
  <si>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</si>
  <si>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</si>
  <si>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</si>
  <si>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</si>
  <si>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</si>
  <si>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</si>
  <si>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</si>
  <si>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</si>
  <si>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</si>
  <si>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</si>
  <si>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</si>
  <si>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</si>
  <si>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</si>
  <si>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</si>
  <si>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</si>
  <si>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</si>
  <si>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</si>
  <si>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</si>
  <si>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</si>
  <si>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</si>
  <si>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</si>
  <si>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</si>
  <si>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</si>
  <si>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</si>
  <si>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</si>
  <si>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</si>
  <si>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</si>
  <si>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</si>
  <si>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</si>
  <si>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</si>
  <si>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</si>
  <si>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</si>
  <si>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</si>
  <si>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</si>
  <si>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</si>
  <si>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</si>
  <si>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</si>
  <si>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</si>
  <si>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</si>
  <si>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</si>
  <si>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</si>
  <si>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</si>
  <si>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</si>
  <si>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</si>
  <si>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</si>
  <si>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浜田市</t>
  </si>
  <si>
    <t>浜田市道分山立体駐車場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</si>
  <si>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</si>
  <si>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</si>
  <si>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</si>
  <si>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</si>
  <si>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</si>
  <si>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</si>
  <si>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</si>
  <si>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</si>
  <si>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</si>
  <si>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</si>
  <si>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</si>
  <si>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</si>
  <si>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</si>
  <si>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</si>
  <si>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</si>
  <si>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</si>
  <si>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本駐車場は平成3年に建設され、随所で老朽化が見られるため、随時改修・補修を行っていく。
　企業債残高は、令和2年度末現在で17,790千円となり、企業債残高対料金収入比率は前年より減少し64.4%となった。</t>
    <rPh sb="1" eb="2">
      <t>ホン</t>
    </rPh>
    <rPh sb="2" eb="5">
      <t>チュウシャジョウ</t>
    </rPh>
    <rPh sb="6" eb="8">
      <t>ヘイセイ</t>
    </rPh>
    <rPh sb="9" eb="10">
      <t>ネン</t>
    </rPh>
    <rPh sb="11" eb="13">
      <t>ケンセツ</t>
    </rPh>
    <rPh sb="16" eb="18">
      <t>ズイショ</t>
    </rPh>
    <rPh sb="19" eb="22">
      <t>ロウキュウカ</t>
    </rPh>
    <rPh sb="23" eb="24">
      <t>ミ</t>
    </rPh>
    <rPh sb="30" eb="32">
      <t>ズイジ</t>
    </rPh>
    <rPh sb="32" eb="34">
      <t>カイシュウ</t>
    </rPh>
    <rPh sb="35" eb="37">
      <t>ホシュウ</t>
    </rPh>
    <rPh sb="38" eb="39">
      <t>オコナ</t>
    </rPh>
    <rPh sb="46" eb="48">
      <t>キギョウ</t>
    </rPh>
    <rPh sb="48" eb="49">
      <t>サイ</t>
    </rPh>
    <rPh sb="49" eb="51">
      <t>ザンダカ</t>
    </rPh>
    <rPh sb="53" eb="55">
      <t>レイワ</t>
    </rPh>
    <rPh sb="56" eb="57">
      <t>ネン</t>
    </rPh>
    <rPh sb="57" eb="58">
      <t>ド</t>
    </rPh>
    <rPh sb="58" eb="59">
      <t>マツ</t>
    </rPh>
    <rPh sb="59" eb="61">
      <t>ゲンザイ</t>
    </rPh>
    <rPh sb="68" eb="70">
      <t>センエン</t>
    </rPh>
    <rPh sb="74" eb="76">
      <t>キギョウ</t>
    </rPh>
    <rPh sb="76" eb="77">
      <t>サイ</t>
    </rPh>
    <rPh sb="77" eb="79">
      <t>ザンダカ</t>
    </rPh>
    <rPh sb="79" eb="80">
      <t>タイ</t>
    </rPh>
    <rPh sb="80" eb="82">
      <t>リョウキン</t>
    </rPh>
    <rPh sb="82" eb="84">
      <t>シュウニュウ</t>
    </rPh>
    <rPh sb="84" eb="86">
      <t>ヒリツ</t>
    </rPh>
    <rPh sb="87" eb="89">
      <t>ゼンネン</t>
    </rPh>
    <rPh sb="91" eb="93">
      <t>ゲンショウ</t>
    </rPh>
    <phoneticPr fontId="5"/>
  </si>
  <si>
    <t>　周辺に駐車場設備を有したホテルが新設された影響や新型コロナウイルス感染拡大による影響を受け利用料金収入が落ち込んだ。
　収益的収支比率については、令和3年度に企業債の償還が終了することから、令和4年度以降は数値の改善が見込まれる。</t>
    <rPh sb="1" eb="3">
      <t>シュウヘン</t>
    </rPh>
    <rPh sb="4" eb="7">
      <t>チュウシャジョウ</t>
    </rPh>
    <rPh sb="7" eb="9">
      <t>セツビ</t>
    </rPh>
    <rPh sb="10" eb="11">
      <t>ユウ</t>
    </rPh>
    <rPh sb="17" eb="19">
      <t>シンセツ</t>
    </rPh>
    <rPh sb="22" eb="24">
      <t>エイキョウ</t>
    </rPh>
    <rPh sb="25" eb="27">
      <t>シンガタ</t>
    </rPh>
    <rPh sb="34" eb="36">
      <t>カンセン</t>
    </rPh>
    <rPh sb="36" eb="38">
      <t>カクダイ</t>
    </rPh>
    <rPh sb="41" eb="43">
      <t>エイキョウ</t>
    </rPh>
    <rPh sb="44" eb="45">
      <t>ウ</t>
    </rPh>
    <rPh sb="46" eb="48">
      <t>リヨウ</t>
    </rPh>
    <rPh sb="48" eb="50">
      <t>リョウキン</t>
    </rPh>
    <rPh sb="50" eb="52">
      <t>シュウニュウ</t>
    </rPh>
    <rPh sb="53" eb="54">
      <t>オ</t>
    </rPh>
    <rPh sb="55" eb="56">
      <t>コ</t>
    </rPh>
    <rPh sb="61" eb="64">
      <t>シュウエキテキ</t>
    </rPh>
    <rPh sb="64" eb="66">
      <t>シュウシ</t>
    </rPh>
    <rPh sb="66" eb="68">
      <t>ヒリツ</t>
    </rPh>
    <rPh sb="74" eb="76">
      <t>レイワ</t>
    </rPh>
    <rPh sb="77" eb="79">
      <t>ネンド</t>
    </rPh>
    <rPh sb="80" eb="82">
      <t>キギョウ</t>
    </rPh>
    <rPh sb="82" eb="83">
      <t>サイ</t>
    </rPh>
    <rPh sb="84" eb="86">
      <t>ショウカン</t>
    </rPh>
    <rPh sb="87" eb="89">
      <t>シュウリョウ</t>
    </rPh>
    <rPh sb="96" eb="98">
      <t>レイワ</t>
    </rPh>
    <rPh sb="99" eb="101">
      <t>ネンド</t>
    </rPh>
    <rPh sb="101" eb="103">
      <t>イコウ</t>
    </rPh>
    <rPh sb="104" eb="106">
      <t>スウチ</t>
    </rPh>
    <rPh sb="107" eb="109">
      <t>カイゼン</t>
    </rPh>
    <rPh sb="110" eb="112">
      <t>ミコ</t>
    </rPh>
    <phoneticPr fontId="5"/>
  </si>
  <si>
    <t>　稼働率は73.5%で昨年より33.4pt減少した。周辺のホテル建設に加え、新型コロナウイルス感染拡大も影響しているものと分析している。
　隣接する石央文化ホール等のイベント開催状況などにより、利用者の増減が大きく影響を受けるため、関連施設と連携して利用促進を図る必要がある。</t>
    <rPh sb="1" eb="3">
      <t>カドウ</t>
    </rPh>
    <rPh sb="3" eb="4">
      <t>リツ</t>
    </rPh>
    <rPh sb="11" eb="13">
      <t>サクネン</t>
    </rPh>
    <rPh sb="21" eb="23">
      <t>ゲンショウ</t>
    </rPh>
    <rPh sb="26" eb="28">
      <t>シュウヘン</t>
    </rPh>
    <rPh sb="32" eb="34">
      <t>ケンセツ</t>
    </rPh>
    <rPh sb="35" eb="36">
      <t>クワ</t>
    </rPh>
    <rPh sb="38" eb="40">
      <t>シンガタ</t>
    </rPh>
    <rPh sb="47" eb="49">
      <t>カンセン</t>
    </rPh>
    <rPh sb="49" eb="51">
      <t>カクダイ</t>
    </rPh>
    <rPh sb="52" eb="54">
      <t>エイキョウ</t>
    </rPh>
    <rPh sb="61" eb="63">
      <t>ブンセキ</t>
    </rPh>
    <rPh sb="70" eb="72">
      <t>リンセツ</t>
    </rPh>
    <rPh sb="74" eb="75">
      <t>セキ</t>
    </rPh>
    <rPh sb="75" eb="76">
      <t>オウ</t>
    </rPh>
    <rPh sb="76" eb="78">
      <t>ブンカ</t>
    </rPh>
    <rPh sb="81" eb="82">
      <t>トウ</t>
    </rPh>
    <rPh sb="87" eb="89">
      <t>カイサイ</t>
    </rPh>
    <rPh sb="89" eb="91">
      <t>ジョウキョウ</t>
    </rPh>
    <rPh sb="97" eb="100">
      <t>リヨウシャ</t>
    </rPh>
    <rPh sb="101" eb="103">
      <t>ゾウゲン</t>
    </rPh>
    <rPh sb="104" eb="105">
      <t>オオ</t>
    </rPh>
    <rPh sb="107" eb="109">
      <t>エイキョウ</t>
    </rPh>
    <rPh sb="110" eb="111">
      <t>ウ</t>
    </rPh>
    <rPh sb="116" eb="118">
      <t>カンレン</t>
    </rPh>
    <rPh sb="118" eb="120">
      <t>シセツ</t>
    </rPh>
    <rPh sb="121" eb="123">
      <t>レンケイ</t>
    </rPh>
    <rPh sb="125" eb="127">
      <t>リヨウ</t>
    </rPh>
    <rPh sb="127" eb="129">
      <t>ソクシン</t>
    </rPh>
    <rPh sb="130" eb="131">
      <t>ハカ</t>
    </rPh>
    <rPh sb="132" eb="134">
      <t>ヒツヨウ</t>
    </rPh>
    <phoneticPr fontId="5"/>
  </si>
  <si>
    <t>　収益的収支比率82.0%と昨年から減少しているが、通常の維持管理経費は駐車場収入(指定管理者納付金)で賄えている。
　売上高GOP比率については、新設ホテル建設の影響や新型コロナウイルス感染拡大により利用料収入が落ち込み、前年より15.9pt減少した。</t>
    <rPh sb="1" eb="3">
      <t>シュウエキ</t>
    </rPh>
    <rPh sb="3" eb="4">
      <t>テキ</t>
    </rPh>
    <rPh sb="4" eb="6">
      <t>シュウシ</t>
    </rPh>
    <rPh sb="6" eb="8">
      <t>ヒリツ</t>
    </rPh>
    <rPh sb="14" eb="16">
      <t>サクネン</t>
    </rPh>
    <rPh sb="18" eb="20">
      <t>ゲンショウ</t>
    </rPh>
    <rPh sb="26" eb="28">
      <t>ツウジョウ</t>
    </rPh>
    <rPh sb="29" eb="31">
      <t>イジ</t>
    </rPh>
    <rPh sb="31" eb="33">
      <t>カンリ</t>
    </rPh>
    <rPh sb="33" eb="35">
      <t>ケイヒ</t>
    </rPh>
    <rPh sb="36" eb="39">
      <t>チュウシャジョウ</t>
    </rPh>
    <rPh sb="39" eb="41">
      <t>シュウニュウ</t>
    </rPh>
    <rPh sb="42" eb="44">
      <t>シテイ</t>
    </rPh>
    <rPh sb="44" eb="47">
      <t>カンリシャ</t>
    </rPh>
    <rPh sb="47" eb="50">
      <t>ノウフキン</t>
    </rPh>
    <rPh sb="52" eb="53">
      <t>マカナ</t>
    </rPh>
    <rPh sb="60" eb="62">
      <t>ウリアゲ</t>
    </rPh>
    <rPh sb="62" eb="63">
      <t>ダカ</t>
    </rPh>
    <rPh sb="66" eb="68">
      <t>ヒリツ</t>
    </rPh>
    <rPh sb="85" eb="87">
      <t>シンガタ</t>
    </rPh>
    <rPh sb="94" eb="96">
      <t>カンセン</t>
    </rPh>
    <rPh sb="96" eb="98">
      <t>カクダイ</t>
    </rPh>
    <rPh sb="101" eb="104">
      <t>リヨウリョウ</t>
    </rPh>
    <rPh sb="104" eb="106">
      <t>シュウニュウ</t>
    </rPh>
    <rPh sb="107" eb="108">
      <t>オ</t>
    </rPh>
    <rPh sb="109" eb="110">
      <t>コ</t>
    </rPh>
    <rPh sb="112" eb="114">
      <t>ゼンネン</t>
    </rPh>
    <rPh sb="122" eb="12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</si>
</sst>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97</c:v>
                </c:pt>
                <c:pt idx="1">
                  <c:v>110.1</c:v>
                </c:pt>
                <c:pt idx="2">
                  <c:v>111.9</c:v>
                </c:pt>
                <c:pt idx="3">
                  <c:v>103.7</c:v>
                </c:pt>
                <c:pt idx="4">
                  <c:v>82</c:v>
                </c:pt>
              </c:numCache>
            </c:numRef>
          </c:val>
          <c:extLst>
            <c:ext xmlns:c16="http://schemas.microsoft.com/office/drawing/2014/chart" uri="{C3380CC4-5D6E-409C-BE32-E72D297353CC}">
              <c16:uniqueId val="{00000000-0412-4631-8D90-CF7840D2A465}"/>
            </c:ext>
          </c:extLst>
        </c:ser>
        <c:dLbls>
          <c:showLegendKey val="0"/>
          <c:showVal val="0"/>
          <c:showCatName val="0"/>
          <c:showSerName val="0"/>
          <c:showPercent val="0"/>
          <c:showBubbleSize val="0"/>
        </c:dLbls>
        <c:gapWidth val="150"/>
        <c:axId val="4825952"/>
        <c:axId val="4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0412-4631-8D90-CF7840D2A465}"/>
            </c:ext>
          </c:extLst>
        </c:ser>
        <c:dLbls>
          <c:showLegendKey val="0"/>
          <c:showVal val="0"/>
          <c:showCatName val="0"/>
          <c:showSerName val="0"/>
          <c:showPercent val="0"/>
          <c:showBubbleSize val="0"/>
        </c:dLbls>
        <c:marker val="1"/>
        <c:smooth val="0"/>
        <c:axId val="4825952"/>
        <c:axId val="4823232"/>
      </c:lineChart>
      <c:catAx>
        <c:axId val="4825952"/>
        <c:scaling>
          <c:orientation val="minMax"/>
        </c:scaling>
        <c:delete val="1"/>
        <c:axPos val="b"/>
        <c:numFmt formatCode="General" sourceLinked="1"/>
        <c:majorTickMark val="none"/>
        <c:minorTickMark val="none"/>
        <c:tickLblPos val="none"/>
        <c:crossAx val="4823232"/>
        <c:crosses val="autoZero"/>
        <c:auto val="1"/>
        <c:lblAlgn val="ctr"/>
        <c:lblOffset val="100"/>
        <c:noMultiLvlLbl val="1"/>
      </c:catAx>
      <c:valAx>
        <c:axId val="48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227.5</c:v>
                </c:pt>
                <c:pt idx="1">
                  <c:v>152.30000000000001</c:v>
                </c:pt>
                <c:pt idx="2">
                  <c:v>111.2</c:v>
                </c:pt>
                <c:pt idx="3">
                  <c:v>80.599999999999994</c:v>
                </c:pt>
                <c:pt idx="4">
                  <c:v>64.400000000000006</c:v>
                </c:pt>
              </c:numCache>
            </c:numRef>
          </c:val>
          <c:extLst>
            <c:ext xmlns:c16="http://schemas.microsoft.com/office/drawing/2014/chart" uri="{C3380CC4-5D6E-409C-BE32-E72D297353CC}">
              <c16:uniqueId val="{00000000-23DC-4E12-B5F7-6C21518C8A34}"/>
            </c:ext>
          </c:extLst>
        </c:ser>
        <c:dLbls>
          <c:showLegendKey val="0"/>
          <c:showVal val="0"/>
          <c:showCatName val="0"/>
          <c:showSerName val="0"/>
          <c:showPercent val="0"/>
          <c:showBubbleSize val="0"/>
        </c:dLbls>
        <c:gapWidth val="150"/>
        <c:axId val="4826496"/>
        <c:axId val="48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23DC-4E12-B5F7-6C21518C8A34}"/>
            </c:ext>
          </c:extLst>
        </c:ser>
        <c:dLbls>
          <c:showLegendKey val="0"/>
          <c:showVal val="0"/>
          <c:showCatName val="0"/>
          <c:showSerName val="0"/>
          <c:showPercent val="0"/>
          <c:showBubbleSize val="0"/>
        </c:dLbls>
        <c:marker val="1"/>
        <c:smooth val="0"/>
        <c:axId val="4826496"/>
        <c:axId val="4828128"/>
      </c:lineChart>
      <c:catAx>
        <c:axId val="4826496"/>
        <c:scaling>
          <c:orientation val="minMax"/>
        </c:scaling>
        <c:delete val="1"/>
        <c:axPos val="b"/>
        <c:numFmt formatCode="General" sourceLinked="1"/>
        <c:majorTickMark val="none"/>
        <c:minorTickMark val="none"/>
        <c:tickLblPos val="none"/>
        <c:crossAx val="4828128"/>
        <c:crosses val="autoZero"/>
        <c:auto val="1"/>
        <c:lblAlgn val="ctr"/>
        <c:lblOffset val="100"/>
        <c:noMultiLvlLbl val="1"/>
      </c:catAx>
      <c:valAx>
        <c:axId val="482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AD2-4AB3-A435-3427D2CD260C}"/>
            </c:ext>
          </c:extLst>
        </c:ser>
        <c:dLbls>
          <c:showLegendKey val="0"/>
          <c:showVal val="0"/>
          <c:showCatName val="0"/>
          <c:showSerName val="0"/>
          <c:showPercent val="0"/>
          <c:showBubbleSize val="0"/>
        </c:dLbls>
        <c:gapWidth val="150"/>
        <c:axId val="4827040"/>
        <c:axId val="48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D2-4AB3-A435-3427D2CD260C}"/>
            </c:ext>
          </c:extLst>
        </c:ser>
        <c:dLbls>
          <c:showLegendKey val="0"/>
          <c:showVal val="0"/>
          <c:showCatName val="0"/>
          <c:showSerName val="0"/>
          <c:showPercent val="0"/>
          <c:showBubbleSize val="0"/>
        </c:dLbls>
        <c:marker val="1"/>
        <c:smooth val="0"/>
        <c:axId val="4827040"/>
        <c:axId val="4818336"/>
      </c:lineChart>
      <c:catAx>
        <c:axId val="4827040"/>
        <c:scaling>
          <c:orientation val="minMax"/>
        </c:scaling>
        <c:delete val="1"/>
        <c:axPos val="b"/>
        <c:numFmt formatCode="General" sourceLinked="1"/>
        <c:majorTickMark val="none"/>
        <c:minorTickMark val="none"/>
        <c:tickLblPos val="none"/>
        <c:crossAx val="4818336"/>
        <c:crosses val="autoZero"/>
        <c:auto val="1"/>
        <c:lblAlgn val="ctr"/>
        <c:lblOffset val="100"/>
        <c:noMultiLvlLbl val="1"/>
      </c:catAx>
      <c:valAx>
        <c:axId val="481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F1E-4030-AA2A-C98691D6E4D7}"/>
            </c:ext>
          </c:extLst>
        </c:ser>
        <c:dLbls>
          <c:showLegendKey val="0"/>
          <c:showVal val="0"/>
          <c:showCatName val="0"/>
          <c:showSerName val="0"/>
          <c:showPercent val="0"/>
          <c:showBubbleSize val="0"/>
        </c:dLbls>
        <c:gapWidth val="150"/>
        <c:axId val="4818880"/>
        <c:axId val="4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F1E-4030-AA2A-C98691D6E4D7}"/>
            </c:ext>
          </c:extLst>
        </c:ser>
        <c:dLbls>
          <c:showLegendKey val="0"/>
          <c:showVal val="0"/>
          <c:showCatName val="0"/>
          <c:showSerName val="0"/>
          <c:showPercent val="0"/>
          <c:showBubbleSize val="0"/>
        </c:dLbls>
        <c:marker val="1"/>
        <c:smooth val="0"/>
        <c:axId val="4818880"/>
        <c:axId val="4825408"/>
      </c:lineChart>
      <c:catAx>
        <c:axId val="4818880"/>
        <c:scaling>
          <c:orientation val="minMax"/>
        </c:scaling>
        <c:delete val="1"/>
        <c:axPos val="b"/>
        <c:numFmt formatCode="General" sourceLinked="1"/>
        <c:majorTickMark val="none"/>
        <c:minorTickMark val="none"/>
        <c:tickLblPos val="none"/>
        <c:crossAx val="4825408"/>
        <c:crosses val="autoZero"/>
        <c:auto val="1"/>
        <c:lblAlgn val="ctr"/>
        <c:lblOffset val="100"/>
        <c:noMultiLvlLbl val="1"/>
      </c:catAx>
      <c:valAx>
        <c:axId val="48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D3-44DF-AF50-75AC8B4A40FA}"/>
            </c:ext>
          </c:extLst>
        </c:ser>
        <c:dLbls>
          <c:showLegendKey val="0"/>
          <c:showVal val="0"/>
          <c:showCatName val="0"/>
          <c:showSerName val="0"/>
          <c:showPercent val="0"/>
          <c:showBubbleSize val="0"/>
        </c:dLbls>
        <c:gapWidth val="150"/>
        <c:axId val="4828672"/>
        <c:axId val="48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80D3-44DF-AF50-75AC8B4A40FA}"/>
            </c:ext>
          </c:extLst>
        </c:ser>
        <c:dLbls>
          <c:showLegendKey val="0"/>
          <c:showVal val="0"/>
          <c:showCatName val="0"/>
          <c:showSerName val="0"/>
          <c:showPercent val="0"/>
          <c:showBubbleSize val="0"/>
        </c:dLbls>
        <c:marker val="1"/>
        <c:smooth val="0"/>
        <c:axId val="4828672"/>
        <c:axId val="4824320"/>
      </c:lineChart>
      <c:catAx>
        <c:axId val="4828672"/>
        <c:scaling>
          <c:orientation val="minMax"/>
        </c:scaling>
        <c:delete val="1"/>
        <c:axPos val="b"/>
        <c:numFmt formatCode="General" sourceLinked="1"/>
        <c:majorTickMark val="none"/>
        <c:minorTickMark val="none"/>
        <c:tickLblPos val="none"/>
        <c:crossAx val="4824320"/>
        <c:crosses val="autoZero"/>
        <c:auto val="1"/>
        <c:lblAlgn val="ctr"/>
        <c:lblOffset val="100"/>
        <c:noMultiLvlLbl val="1"/>
      </c:catAx>
      <c:valAx>
        <c:axId val="482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45-446C-A41D-0E9ED97424CB}"/>
            </c:ext>
          </c:extLst>
        </c:ser>
        <c:dLbls>
          <c:showLegendKey val="0"/>
          <c:showVal val="0"/>
          <c:showCatName val="0"/>
          <c:showSerName val="0"/>
          <c:showPercent val="0"/>
          <c:showBubbleSize val="0"/>
        </c:dLbls>
        <c:gapWidth val="150"/>
        <c:axId val="4820512"/>
        <c:axId val="48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6245-446C-A41D-0E9ED97424CB}"/>
            </c:ext>
          </c:extLst>
        </c:ser>
        <c:dLbls>
          <c:showLegendKey val="0"/>
          <c:showVal val="0"/>
          <c:showCatName val="0"/>
          <c:showSerName val="0"/>
          <c:showPercent val="0"/>
          <c:showBubbleSize val="0"/>
        </c:dLbls>
        <c:marker val="1"/>
        <c:smooth val="0"/>
        <c:axId val="4820512"/>
        <c:axId val="4829216"/>
      </c:lineChart>
      <c:catAx>
        <c:axId val="4820512"/>
        <c:scaling>
          <c:orientation val="minMax"/>
        </c:scaling>
        <c:delete val="1"/>
        <c:axPos val="b"/>
        <c:numFmt formatCode="General" sourceLinked="1"/>
        <c:majorTickMark val="none"/>
        <c:minorTickMark val="none"/>
        <c:tickLblPos val="none"/>
        <c:crossAx val="4829216"/>
        <c:crosses val="autoZero"/>
        <c:auto val="1"/>
        <c:lblAlgn val="ctr"/>
        <c:lblOffset val="100"/>
        <c:noMultiLvlLbl val="1"/>
      </c:catAx>
      <c:valAx>
        <c:axId val="482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94.3</c:v>
                </c:pt>
                <c:pt idx="1">
                  <c:v>109.8</c:v>
                </c:pt>
                <c:pt idx="2">
                  <c:v>111.4</c:v>
                </c:pt>
                <c:pt idx="3">
                  <c:v>106.9</c:v>
                </c:pt>
                <c:pt idx="4">
                  <c:v>73.5</c:v>
                </c:pt>
              </c:numCache>
            </c:numRef>
          </c:val>
          <c:extLst>
            <c:ext xmlns:c16="http://schemas.microsoft.com/office/drawing/2014/chart" uri="{C3380CC4-5D6E-409C-BE32-E72D297353CC}">
              <c16:uniqueId val="{00000000-FB05-49AD-9D3F-D0D119C0A80D}"/>
            </c:ext>
          </c:extLst>
        </c:ser>
        <c:dLbls>
          <c:showLegendKey val="0"/>
          <c:showVal val="0"/>
          <c:showCatName val="0"/>
          <c:showSerName val="0"/>
          <c:showPercent val="0"/>
          <c:showBubbleSize val="0"/>
        </c:dLbls>
        <c:gapWidth val="150"/>
        <c:axId val="4824864"/>
        <c:axId val="48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FB05-49AD-9D3F-D0D119C0A80D}"/>
            </c:ext>
          </c:extLst>
        </c:ser>
        <c:dLbls>
          <c:showLegendKey val="0"/>
          <c:showVal val="0"/>
          <c:showCatName val="0"/>
          <c:showSerName val="0"/>
          <c:showPercent val="0"/>
          <c:showBubbleSize val="0"/>
        </c:dLbls>
        <c:marker val="1"/>
        <c:smooth val="0"/>
        <c:axId val="4824864"/>
        <c:axId val="4830304"/>
      </c:lineChart>
      <c:catAx>
        <c:axId val="4824864"/>
        <c:scaling>
          <c:orientation val="minMax"/>
        </c:scaling>
        <c:delete val="1"/>
        <c:axPos val="b"/>
        <c:numFmt formatCode="General" sourceLinked="1"/>
        <c:majorTickMark val="none"/>
        <c:minorTickMark val="none"/>
        <c:tickLblPos val="none"/>
        <c:crossAx val="4830304"/>
        <c:crosses val="autoZero"/>
        <c:auto val="1"/>
        <c:lblAlgn val="ctr"/>
        <c:lblOffset val="100"/>
        <c:noMultiLvlLbl val="1"/>
      </c:catAx>
      <c:valAx>
        <c:axId val="483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-100.9</c:v>
                </c:pt>
                <c:pt idx="1">
                  <c:v>48.4</c:v>
                </c:pt>
                <c:pt idx="2">
                  <c:v>48</c:v>
                </c:pt>
                <c:pt idx="3">
                  <c:v>44.6</c:v>
                </c:pt>
                <c:pt idx="4">
                  <c:v>28.7</c:v>
                </c:pt>
              </c:numCache>
            </c:numRef>
          </c:val>
          <c:extLst>
            <c:ext xmlns:c16="http://schemas.microsoft.com/office/drawing/2014/chart" uri="{C3380CC4-5D6E-409C-BE32-E72D297353CC}">
              <c16:uniqueId val="{00000000-68F0-47CA-B998-DA07BFA6373E}"/>
            </c:ext>
          </c:extLst>
        </c:ser>
        <c:dLbls>
          <c:showLegendKey val="0"/>
          <c:showVal val="0"/>
          <c:showCatName val="0"/>
          <c:showSerName val="0"/>
          <c:showPercent val="0"/>
          <c:showBubbleSize val="0"/>
        </c:dLbls>
        <c:gapWidth val="150"/>
        <c:axId val="4830848"/>
        <c:axId val="48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68F0-47CA-B998-DA07BFA6373E}"/>
            </c:ext>
          </c:extLst>
        </c:ser>
        <c:dLbls>
          <c:showLegendKey val="0"/>
          <c:showVal val="0"/>
          <c:showCatName val="0"/>
          <c:showSerName val="0"/>
          <c:showPercent val="0"/>
          <c:showBubbleSize val="0"/>
        </c:dLbls>
        <c:marker val="1"/>
        <c:smooth val="0"/>
        <c:axId val="4830848"/>
        <c:axId val="4831392"/>
      </c:lineChart>
      <c:catAx>
        <c:axId val="4830848"/>
        <c:scaling>
          <c:orientation val="minMax"/>
        </c:scaling>
        <c:delete val="1"/>
        <c:axPos val="b"/>
        <c:numFmt formatCode="General" sourceLinked="1"/>
        <c:majorTickMark val="none"/>
        <c:minorTickMark val="none"/>
        <c:tickLblPos val="none"/>
        <c:crossAx val="4831392"/>
        <c:crosses val="autoZero"/>
        <c:auto val="1"/>
        <c:lblAlgn val="ctr"/>
        <c:lblOffset val="100"/>
        <c:noMultiLvlLbl val="1"/>
      </c:catAx>
      <c:valAx>
        <c:axId val="48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15169</c:v>
                </c:pt>
                <c:pt idx="1">
                  <c:v>22209</c:v>
                </c:pt>
                <c:pt idx="2">
                  <c:v>23062</c:v>
                </c:pt>
                <c:pt idx="3">
                  <c:v>19558</c:v>
                </c:pt>
                <c:pt idx="4">
                  <c:v>11200</c:v>
                </c:pt>
              </c:numCache>
            </c:numRef>
          </c:val>
          <c:extLst>
            <c:ext xmlns:c16="http://schemas.microsoft.com/office/drawing/2014/chart" uri="{C3380CC4-5D6E-409C-BE32-E72D297353CC}">
              <c16:uniqueId val="{00000000-5E3F-4124-A634-D34E2375E721}"/>
            </c:ext>
          </c:extLst>
        </c:ser>
        <c:dLbls>
          <c:showLegendKey val="0"/>
          <c:showVal val="0"/>
          <c:showCatName val="0"/>
          <c:showSerName val="0"/>
          <c:showPercent val="0"/>
          <c:showBubbleSize val="0"/>
        </c:dLbls>
        <c:gapWidth val="150"/>
        <c:axId val="4833024"/>
        <c:axId val="48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5E3F-4124-A634-D34E2375E721}"/>
            </c:ext>
          </c:extLst>
        </c:ser>
        <c:dLbls>
          <c:showLegendKey val="0"/>
          <c:showVal val="0"/>
          <c:showCatName val="0"/>
          <c:showSerName val="0"/>
          <c:showPercent val="0"/>
          <c:showBubbleSize val="0"/>
        </c:dLbls>
        <c:marker val="1"/>
        <c:smooth val="0"/>
        <c:axId val="4833024"/>
        <c:axId val="4833568"/>
      </c:lineChart>
      <c:catAx>
        <c:axId val="4833024"/>
        <c:scaling>
          <c:orientation val="minMax"/>
        </c:scaling>
        <c:delete val="1"/>
        <c:axPos val="b"/>
        <c:numFmt formatCode="General" sourceLinked="1"/>
        <c:majorTickMark val="none"/>
        <c:minorTickMark val="none"/>
        <c:tickLblPos val="none"/>
        <c:crossAx val="4833568"/>
        <c:crosses val="autoZero"/>
        <c:auto val="1"/>
        <c:lblAlgn val="ctr"/>
        <c:lblOffset val="100"/>
        <c:noMultiLvlLbl val="1"/>
      </c:catAx>
      <c:valAx>
        <c:axId val="483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N1" zoomScale="85" zoomScaleNormal="85" zoomScaleSheetLayoutView="70" workbookViewId="0">
      <selection activeCell="NM5" sqref="NM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島根県浜田市　浜田市道分山立体駐車場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6458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97</v>
      </c>
      <c r="V31" s="118"/>
      <c r="W31" s="118"/>
      <c r="X31" s="118"/>
      <c r="Y31" s="118"/>
      <c r="Z31" s="118"/>
      <c r="AA31" s="118"/>
      <c r="AB31" s="118"/>
      <c r="AC31" s="118"/>
      <c r="AD31" s="118"/>
      <c r="AE31" s="118"/>
      <c r="AF31" s="118"/>
      <c r="AG31" s="118"/>
      <c r="AH31" s="118"/>
      <c r="AI31" s="118"/>
      <c r="AJ31" s="118"/>
      <c r="AK31" s="118"/>
      <c r="AL31" s="118"/>
      <c r="AM31" s="118"/>
      <c r="AN31" s="118">
        <f>データ!Z7</f>
        <v>110.1</v>
      </c>
      <c r="AO31" s="118"/>
      <c r="AP31" s="118"/>
      <c r="AQ31" s="118"/>
      <c r="AR31" s="118"/>
      <c r="AS31" s="118"/>
      <c r="AT31" s="118"/>
      <c r="AU31" s="118"/>
      <c r="AV31" s="118"/>
      <c r="AW31" s="118"/>
      <c r="AX31" s="118"/>
      <c r="AY31" s="118"/>
      <c r="AZ31" s="118"/>
      <c r="BA31" s="118"/>
      <c r="BB31" s="118"/>
      <c r="BC31" s="118"/>
      <c r="BD31" s="118"/>
      <c r="BE31" s="118"/>
      <c r="BF31" s="118"/>
      <c r="BG31" s="118">
        <f>データ!AA7</f>
        <v>111.9</v>
      </c>
      <c r="BH31" s="118"/>
      <c r="BI31" s="118"/>
      <c r="BJ31" s="118"/>
      <c r="BK31" s="118"/>
      <c r="BL31" s="118"/>
      <c r="BM31" s="118"/>
      <c r="BN31" s="118"/>
      <c r="BO31" s="118"/>
      <c r="BP31" s="118"/>
      <c r="BQ31" s="118"/>
      <c r="BR31" s="118"/>
      <c r="BS31" s="118"/>
      <c r="BT31" s="118"/>
      <c r="BU31" s="118"/>
      <c r="BV31" s="118"/>
      <c r="BW31" s="118"/>
      <c r="BX31" s="118"/>
      <c r="BY31" s="118"/>
      <c r="BZ31" s="118">
        <f>データ!AB7</f>
        <v>103.7</v>
      </c>
      <c r="CA31" s="118"/>
      <c r="CB31" s="118"/>
      <c r="CC31" s="118"/>
      <c r="CD31" s="118"/>
      <c r="CE31" s="118"/>
      <c r="CF31" s="118"/>
      <c r="CG31" s="118"/>
      <c r="CH31" s="118"/>
      <c r="CI31" s="118"/>
      <c r="CJ31" s="118"/>
      <c r="CK31" s="118"/>
      <c r="CL31" s="118"/>
      <c r="CM31" s="118"/>
      <c r="CN31" s="118"/>
      <c r="CO31" s="118"/>
      <c r="CP31" s="118"/>
      <c r="CQ31" s="118"/>
      <c r="CR31" s="118"/>
      <c r="CS31" s="118">
        <f>データ!AC7</f>
        <v>82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94.3</v>
      </c>
      <c r="JD31" s="120"/>
      <c r="JE31" s="120"/>
      <c r="JF31" s="120"/>
      <c r="JG31" s="120"/>
      <c r="JH31" s="120"/>
      <c r="JI31" s="120"/>
      <c r="JJ31" s="120"/>
      <c r="JK31" s="120"/>
      <c r="JL31" s="120"/>
      <c r="JM31" s="120"/>
      <c r="JN31" s="120"/>
      <c r="JO31" s="120"/>
      <c r="JP31" s="120"/>
      <c r="JQ31" s="120"/>
      <c r="JR31" s="120"/>
      <c r="JS31" s="120"/>
      <c r="JT31" s="120"/>
      <c r="JU31" s="121"/>
      <c r="JV31" s="119">
        <f>データ!DL7</f>
        <v>109.8</v>
      </c>
      <c r="JW31" s="120"/>
      <c r="JX31" s="120"/>
      <c r="JY31" s="120"/>
      <c r="JZ31" s="120"/>
      <c r="KA31" s="120"/>
      <c r="KB31" s="120"/>
      <c r="KC31" s="120"/>
      <c r="KD31" s="120"/>
      <c r="KE31" s="120"/>
      <c r="KF31" s="120"/>
      <c r="KG31" s="120"/>
      <c r="KH31" s="120"/>
      <c r="KI31" s="120"/>
      <c r="KJ31" s="120"/>
      <c r="KK31" s="120"/>
      <c r="KL31" s="120"/>
      <c r="KM31" s="120"/>
      <c r="KN31" s="121"/>
      <c r="KO31" s="119">
        <f>データ!DM7</f>
        <v>111.4</v>
      </c>
      <c r="KP31" s="120"/>
      <c r="KQ31" s="120"/>
      <c r="KR31" s="120"/>
      <c r="KS31" s="120"/>
      <c r="KT31" s="120"/>
      <c r="KU31" s="120"/>
      <c r="KV31" s="120"/>
      <c r="KW31" s="120"/>
      <c r="KX31" s="120"/>
      <c r="KY31" s="120"/>
      <c r="KZ31" s="120"/>
      <c r="LA31" s="120"/>
      <c r="LB31" s="120"/>
      <c r="LC31" s="120"/>
      <c r="LD31" s="120"/>
      <c r="LE31" s="120"/>
      <c r="LF31" s="120"/>
      <c r="LG31" s="121"/>
      <c r="LH31" s="119">
        <f>データ!DN7</f>
        <v>106.9</v>
      </c>
      <c r="LI31" s="120"/>
      <c r="LJ31" s="120"/>
      <c r="LK31" s="120"/>
      <c r="LL31" s="120"/>
      <c r="LM31" s="120"/>
      <c r="LN31" s="120"/>
      <c r="LO31" s="120"/>
      <c r="LP31" s="120"/>
      <c r="LQ31" s="120"/>
      <c r="LR31" s="120"/>
      <c r="LS31" s="120"/>
      <c r="LT31" s="120"/>
      <c r="LU31" s="120"/>
      <c r="LV31" s="120"/>
      <c r="LW31" s="120"/>
      <c r="LX31" s="120"/>
      <c r="LY31" s="120"/>
      <c r="LZ31" s="121"/>
      <c r="MA31" s="119">
        <f>データ!DO7</f>
        <v>73.5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-100.9</v>
      </c>
      <c r="EM52" s="118"/>
      <c r="EN52" s="118"/>
      <c r="EO52" s="118"/>
      <c r="EP52" s="118"/>
      <c r="EQ52" s="118"/>
      <c r="ER52" s="118"/>
      <c r="ES52" s="118"/>
      <c r="ET52" s="118"/>
      <c r="EU52" s="118"/>
      <c r="EV52" s="118"/>
      <c r="EW52" s="118"/>
      <c r="EX52" s="118"/>
      <c r="EY52" s="118"/>
      <c r="EZ52" s="118"/>
      <c r="FA52" s="118"/>
      <c r="FB52" s="118"/>
      <c r="FC52" s="118"/>
      <c r="FD52" s="118"/>
      <c r="FE52" s="118">
        <f>データ!BG7</f>
        <v>48.4</v>
      </c>
      <c r="FF52" s="118"/>
      <c r="FG52" s="118"/>
      <c r="FH52" s="118"/>
      <c r="FI52" s="118"/>
      <c r="FJ52" s="118"/>
      <c r="FK52" s="118"/>
      <c r="FL52" s="118"/>
      <c r="FM52" s="118"/>
      <c r="FN52" s="118"/>
      <c r="FO52" s="118"/>
      <c r="FP52" s="118"/>
      <c r="FQ52" s="118"/>
      <c r="FR52" s="118"/>
      <c r="FS52" s="118"/>
      <c r="FT52" s="118"/>
      <c r="FU52" s="118"/>
      <c r="FV52" s="118"/>
      <c r="FW52" s="118"/>
      <c r="FX52" s="118">
        <f>データ!BH7</f>
        <v>48</v>
      </c>
      <c r="FY52" s="118"/>
      <c r="FZ52" s="118"/>
      <c r="GA52" s="118"/>
      <c r="GB52" s="118"/>
      <c r="GC52" s="118"/>
      <c r="GD52" s="118"/>
      <c r="GE52" s="118"/>
      <c r="GF52" s="118"/>
      <c r="GG52" s="118"/>
      <c r="GH52" s="118"/>
      <c r="GI52" s="118"/>
      <c r="GJ52" s="118"/>
      <c r="GK52" s="118"/>
      <c r="GL52" s="118"/>
      <c r="GM52" s="118"/>
      <c r="GN52" s="118"/>
      <c r="GO52" s="118"/>
      <c r="GP52" s="118"/>
      <c r="GQ52" s="118">
        <f>データ!BI7</f>
        <v>44.6</v>
      </c>
      <c r="GR52" s="118"/>
      <c r="GS52" s="118"/>
      <c r="GT52" s="118"/>
      <c r="GU52" s="118"/>
      <c r="GV52" s="118"/>
      <c r="GW52" s="118"/>
      <c r="GX52" s="118"/>
      <c r="GY52" s="118"/>
      <c r="GZ52" s="118"/>
      <c r="HA52" s="118"/>
      <c r="HB52" s="118"/>
      <c r="HC52" s="118"/>
      <c r="HD52" s="118"/>
      <c r="HE52" s="118"/>
      <c r="HF52" s="118"/>
      <c r="HG52" s="118"/>
      <c r="HH52" s="118"/>
      <c r="HI52" s="118"/>
      <c r="HJ52" s="118">
        <f>データ!BJ7</f>
        <v>28.7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15169</v>
      </c>
      <c r="JD52" s="125"/>
      <c r="JE52" s="125"/>
      <c r="JF52" s="125"/>
      <c r="JG52" s="125"/>
      <c r="JH52" s="125"/>
      <c r="JI52" s="125"/>
      <c r="JJ52" s="125"/>
      <c r="JK52" s="125"/>
      <c r="JL52" s="125"/>
      <c r="JM52" s="125"/>
      <c r="JN52" s="125"/>
      <c r="JO52" s="125"/>
      <c r="JP52" s="125"/>
      <c r="JQ52" s="125"/>
      <c r="JR52" s="125"/>
      <c r="JS52" s="125"/>
      <c r="JT52" s="125"/>
      <c r="JU52" s="125"/>
      <c r="JV52" s="125">
        <f>データ!BR7</f>
        <v>22209</v>
      </c>
      <c r="JW52" s="125"/>
      <c r="JX52" s="125"/>
      <c r="JY52" s="125"/>
      <c r="JZ52" s="125"/>
      <c r="KA52" s="125"/>
      <c r="KB52" s="125"/>
      <c r="KC52" s="125"/>
      <c r="KD52" s="125"/>
      <c r="KE52" s="125"/>
      <c r="KF52" s="125"/>
      <c r="KG52" s="125"/>
      <c r="KH52" s="125"/>
      <c r="KI52" s="125"/>
      <c r="KJ52" s="125"/>
      <c r="KK52" s="125"/>
      <c r="KL52" s="125"/>
      <c r="KM52" s="125"/>
      <c r="KN52" s="125"/>
      <c r="KO52" s="125">
        <f>データ!BS7</f>
        <v>23062</v>
      </c>
      <c r="KP52" s="125"/>
      <c r="KQ52" s="125"/>
      <c r="KR52" s="125"/>
      <c r="KS52" s="125"/>
      <c r="KT52" s="125"/>
      <c r="KU52" s="125"/>
      <c r="KV52" s="125"/>
      <c r="KW52" s="125"/>
      <c r="KX52" s="125"/>
      <c r="KY52" s="125"/>
      <c r="KZ52" s="125"/>
      <c r="LA52" s="125"/>
      <c r="LB52" s="125"/>
      <c r="LC52" s="125"/>
      <c r="LD52" s="125"/>
      <c r="LE52" s="125"/>
      <c r="LF52" s="125"/>
      <c r="LG52" s="125"/>
      <c r="LH52" s="125">
        <f>データ!BT7</f>
        <v>19558</v>
      </c>
      <c r="LI52" s="125"/>
      <c r="LJ52" s="125"/>
      <c r="LK52" s="125"/>
      <c r="LL52" s="125"/>
      <c r="LM52" s="125"/>
      <c r="LN52" s="125"/>
      <c r="LO52" s="125"/>
      <c r="LP52" s="125"/>
      <c r="LQ52" s="125"/>
      <c r="LR52" s="125"/>
      <c r="LS52" s="125"/>
      <c r="LT52" s="125"/>
      <c r="LU52" s="125"/>
      <c r="LV52" s="125"/>
      <c r="LW52" s="125"/>
      <c r="LX52" s="125"/>
      <c r="LY52" s="125"/>
      <c r="LZ52" s="125"/>
      <c r="MA52" s="125">
        <f>データ!BU7</f>
        <v>11200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36447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227.5</v>
      </c>
      <c r="KB77" s="120"/>
      <c r="KC77" s="120"/>
      <c r="KD77" s="120"/>
      <c r="KE77" s="120"/>
      <c r="KF77" s="120"/>
      <c r="KG77" s="120"/>
      <c r="KH77" s="120"/>
      <c r="KI77" s="120"/>
      <c r="KJ77" s="120"/>
      <c r="KK77" s="120"/>
      <c r="KL77" s="120"/>
      <c r="KM77" s="120"/>
      <c r="KN77" s="120"/>
      <c r="KO77" s="121"/>
      <c r="KP77" s="119">
        <f>データ!DA7</f>
        <v>152.30000000000001</v>
      </c>
      <c r="KQ77" s="120"/>
      <c r="KR77" s="120"/>
      <c r="KS77" s="120"/>
      <c r="KT77" s="120"/>
      <c r="KU77" s="120"/>
      <c r="KV77" s="120"/>
      <c r="KW77" s="120"/>
      <c r="KX77" s="120"/>
      <c r="KY77" s="120"/>
      <c r="KZ77" s="120"/>
      <c r="LA77" s="120"/>
      <c r="LB77" s="120"/>
      <c r="LC77" s="120"/>
      <c r="LD77" s="121"/>
      <c r="LE77" s="119">
        <f>データ!DB7</f>
        <v>111.2</v>
      </c>
      <c r="LF77" s="120"/>
      <c r="LG77" s="120"/>
      <c r="LH77" s="120"/>
      <c r="LI77" s="120"/>
      <c r="LJ77" s="120"/>
      <c r="LK77" s="120"/>
      <c r="LL77" s="120"/>
      <c r="LM77" s="120"/>
      <c r="LN77" s="120"/>
      <c r="LO77" s="120"/>
      <c r="LP77" s="120"/>
      <c r="LQ77" s="120"/>
      <c r="LR77" s="120"/>
      <c r="LS77" s="121"/>
      <c r="LT77" s="119">
        <f>データ!DC7</f>
        <v>80.599999999999994</v>
      </c>
      <c r="LU77" s="120"/>
      <c r="LV77" s="120"/>
      <c r="LW77" s="120"/>
      <c r="LX77" s="120"/>
      <c r="LY77" s="120"/>
      <c r="LZ77" s="120"/>
      <c r="MA77" s="120"/>
      <c r="MB77" s="120"/>
      <c r="MC77" s="120"/>
      <c r="MD77" s="120"/>
      <c r="ME77" s="120"/>
      <c r="MF77" s="120"/>
      <c r="MG77" s="120"/>
      <c r="MH77" s="121"/>
      <c r="MI77" s="119">
        <f>データ!DD7</f>
        <v>64.400000000000006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lnRat6JjKuFbkZaW/6xk06VU74hCOORCnJiiTn2O5Q/zyDlQe55vOy0jVjBWeTMrxdy+BIeHMMRvACShZAvBg==" saltValue="v8sDZEULqTYs9EzH2uSd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90</v>
      </c>
      <c r="BH5" s="59" t="s">
        <v>100</v>
      </c>
      <c r="BI5" s="59" t="s">
        <v>92</v>
      </c>
      <c r="BJ5" s="59" t="s">
        <v>93</v>
      </c>
      <c r="BK5" s="59" t="s">
        <v>94</v>
      </c>
      <c r="BL5" s="59" t="s">
        <v>95</v>
      </c>
      <c r="BM5" s="59" t="s">
        <v>96</v>
      </c>
      <c r="BN5" s="59" t="s">
        <v>97</v>
      </c>
      <c r="BO5" s="59" t="s">
        <v>98</v>
      </c>
      <c r="BP5" s="59" t="s">
        <v>99</v>
      </c>
      <c r="BQ5" s="59" t="s">
        <v>89</v>
      </c>
      <c r="BR5" s="59" t="s">
        <v>90</v>
      </c>
      <c r="BS5" s="59" t="s">
        <v>100</v>
      </c>
      <c r="BT5" s="59" t="s">
        <v>92</v>
      </c>
      <c r="BU5" s="59" t="s">
        <v>101</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100</v>
      </c>
      <c r="CR5" s="59" t="s">
        <v>92</v>
      </c>
      <c r="CS5" s="59" t="s">
        <v>93</v>
      </c>
      <c r="CT5" s="59" t="s">
        <v>94</v>
      </c>
      <c r="CU5" s="59" t="s">
        <v>95</v>
      </c>
      <c r="CV5" s="59" t="s">
        <v>96</v>
      </c>
      <c r="CW5" s="59" t="s">
        <v>97</v>
      </c>
      <c r="CX5" s="59" t="s">
        <v>98</v>
      </c>
      <c r="CY5" s="59" t="s">
        <v>99</v>
      </c>
      <c r="CZ5" s="59" t="s">
        <v>89</v>
      </c>
      <c r="DA5" s="59" t="s">
        <v>102</v>
      </c>
      <c r="DB5" s="59" t="s">
        <v>100</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103</v>
      </c>
      <c r="B6" s="60">
        <f>B8</f>
        <v>2020</v>
      </c>
      <c r="C6" s="60">
        <f t="shared" ref="C6:X6" si="1">C8</f>
        <v>322024</v>
      </c>
      <c r="D6" s="60">
        <f t="shared" si="1"/>
        <v>47</v>
      </c>
      <c r="E6" s="60">
        <f t="shared" si="1"/>
        <v>14</v>
      </c>
      <c r="F6" s="60">
        <f t="shared" si="1"/>
        <v>0</v>
      </c>
      <c r="G6" s="60">
        <f t="shared" si="1"/>
        <v>3</v>
      </c>
      <c r="H6" s="60" t="str">
        <f>SUBSTITUTE(H8,"　","")</f>
        <v>島根県浜田市</v>
      </c>
      <c r="I6" s="60" t="str">
        <f t="shared" si="1"/>
        <v>浜田市道分山立体駐車場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29</v>
      </c>
      <c r="S6" s="62" t="str">
        <f t="shared" si="1"/>
        <v>商業施設</v>
      </c>
      <c r="T6" s="62" t="str">
        <f t="shared" si="1"/>
        <v>無</v>
      </c>
      <c r="U6" s="63">
        <f t="shared" si="1"/>
        <v>6458</v>
      </c>
      <c r="V6" s="63">
        <f t="shared" si="1"/>
        <v>245</v>
      </c>
      <c r="W6" s="63">
        <f t="shared" si="1"/>
        <v>200</v>
      </c>
      <c r="X6" s="62" t="str">
        <f t="shared" si="1"/>
        <v>利用料金制</v>
      </c>
      <c r="Y6" s="64">
        <f>IF(Y8="-",NA(),Y8)</f>
        <v>97</v>
      </c>
      <c r="Z6" s="64">
        <f t="shared" ref="Z6:AH6" si="2">IF(Z8="-",NA(),Z8)</f>
        <v>110.1</v>
      </c>
      <c r="AA6" s="64">
        <f t="shared" si="2"/>
        <v>111.9</v>
      </c>
      <c r="AB6" s="64">
        <f t="shared" si="2"/>
        <v>103.7</v>
      </c>
      <c r="AC6" s="64">
        <f t="shared" si="2"/>
        <v>82</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-100.9</v>
      </c>
      <c r="BG6" s="64">
        <f t="shared" ref="BG6:BO6" si="5">IF(BG8="-",NA(),BG8)</f>
        <v>48.4</v>
      </c>
      <c r="BH6" s="64">
        <f t="shared" si="5"/>
        <v>48</v>
      </c>
      <c r="BI6" s="64">
        <f t="shared" si="5"/>
        <v>44.6</v>
      </c>
      <c r="BJ6" s="64">
        <f t="shared" si="5"/>
        <v>28.7</v>
      </c>
      <c r="BK6" s="64">
        <f t="shared" si="5"/>
        <v>27.9</v>
      </c>
      <c r="BL6" s="64">
        <f t="shared" si="5"/>
        <v>30.9</v>
      </c>
      <c r="BM6" s="64">
        <f t="shared" si="5"/>
        <v>32.4</v>
      </c>
      <c r="BN6" s="64">
        <f t="shared" si="5"/>
        <v>13.1</v>
      </c>
      <c r="BO6" s="64">
        <f t="shared" si="5"/>
        <v>-0.7</v>
      </c>
      <c r="BP6" s="61" t="str">
        <f>IF(BP8="-","",IF(BP8="-","【-】","【"&amp;SUBSTITUTE(TEXT(BP8,"#,##0.0"),"-","△")&amp;"】"))</f>
        <v>【△65.9】</v>
      </c>
      <c r="BQ6" s="65">
        <f>IF(BQ8="-",NA(),BQ8)</f>
        <v>15169</v>
      </c>
      <c r="BR6" s="65">
        <f t="shared" ref="BR6:BZ6" si="6">IF(BR8="-",NA(),BR8)</f>
        <v>22209</v>
      </c>
      <c r="BS6" s="65">
        <f t="shared" si="6"/>
        <v>23062</v>
      </c>
      <c r="BT6" s="65">
        <f t="shared" si="6"/>
        <v>19558</v>
      </c>
      <c r="BU6" s="65">
        <f t="shared" si="6"/>
        <v>11200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104</v>
      </c>
      <c r="CM6" s="63">
        <f t="shared" ref="CM6:CN6" si="7">CM8</f>
        <v>36447</v>
      </c>
      <c r="CN6" s="63">
        <f t="shared" si="7"/>
        <v>0</v>
      </c>
      <c r="CO6" s="64"/>
      <c r="CP6" s="64"/>
      <c r="CQ6" s="64"/>
      <c r="CR6" s="64"/>
      <c r="CS6" s="64"/>
      <c r="CT6" s="64"/>
      <c r="CU6" s="64"/>
      <c r="CV6" s="64"/>
      <c r="CW6" s="64"/>
      <c r="CX6" s="64"/>
      <c r="CY6" s="61" t="s">
        <v>105</v>
      </c>
      <c r="CZ6" s="64">
        <f>IF(CZ8="-",NA(),CZ8)</f>
        <v>227.5</v>
      </c>
      <c r="DA6" s="64">
        <f t="shared" ref="DA6:DI6" si="8">IF(DA8="-",NA(),DA8)</f>
        <v>152.30000000000001</v>
      </c>
      <c r="DB6" s="64">
        <f t="shared" si="8"/>
        <v>111.2</v>
      </c>
      <c r="DC6" s="64">
        <f t="shared" si="8"/>
        <v>80.599999999999994</v>
      </c>
      <c r="DD6" s="64">
        <f t="shared" si="8"/>
        <v>64.400000000000006</v>
      </c>
      <c r="DE6" s="64">
        <f t="shared" si="8"/>
        <v>283.7</v>
      </c>
      <c r="DF6" s="64">
        <f t="shared" si="8"/>
        <v>263.39999999999998</v>
      </c>
      <c r="DG6" s="64">
        <f t="shared" si="8"/>
        <v>178.3</v>
      </c>
      <c r="DH6" s="64">
        <f t="shared" si="8"/>
        <v>1310.7</v>
      </c>
      <c r="DI6" s="64">
        <f t="shared" si="8"/>
        <v>110.8</v>
      </c>
      <c r="DJ6" s="61" t="str">
        <f>IF(DJ8="-","",IF(DJ8="-","【-】","【"&amp;SUBSTITUTE(TEXT(DJ8,"#,##0.0"),"-","△")&amp;"】"))</f>
        <v>【183.4】</v>
      </c>
      <c r="DK6" s="64">
        <f>IF(DK8="-",NA(),DK8)</f>
        <v>94.3</v>
      </c>
      <c r="DL6" s="64">
        <f t="shared" ref="DL6:DT6" si="9">IF(DL8="-",NA(),DL8)</f>
        <v>109.8</v>
      </c>
      <c r="DM6" s="64">
        <f t="shared" si="9"/>
        <v>111.4</v>
      </c>
      <c r="DN6" s="64">
        <f t="shared" si="9"/>
        <v>106.9</v>
      </c>
      <c r="DO6" s="64">
        <f t="shared" si="9"/>
        <v>73.5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322024</v>
      </c>
      <c r="D7" s="60">
        <f t="shared" si="10"/>
        <v>47</v>
      </c>
      <c r="E7" s="60">
        <f t="shared" si="10"/>
        <v>14</v>
      </c>
      <c r="F7" s="60">
        <f t="shared" si="10"/>
        <v>0</v>
      </c>
      <c r="G7" s="60">
        <f t="shared" si="10"/>
        <v>3</v>
      </c>
      <c r="H7" s="60" t="str">
        <f t="shared" si="10"/>
        <v>島根県　浜田市</v>
      </c>
      <c r="I7" s="60" t="str">
        <f t="shared" si="10"/>
        <v>浜田市道分山立体駐車場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29</v>
      </c>
      <c r="S7" s="62" t="str">
        <f t="shared" si="10"/>
        <v>商業施設</v>
      </c>
      <c r="T7" s="62" t="str">
        <f t="shared" si="10"/>
        <v>無</v>
      </c>
      <c r="U7" s="63">
        <f t="shared" si="10"/>
        <v>6458</v>
      </c>
      <c r="V7" s="63">
        <f t="shared" si="10"/>
        <v>245</v>
      </c>
      <c r="W7" s="63">
        <f t="shared" si="10"/>
        <v>200</v>
      </c>
      <c r="X7" s="62" t="str">
        <f t="shared" si="10"/>
        <v>利用料金制</v>
      </c>
      <c r="Y7" s="64">
        <f>Y8</f>
        <v>97</v>
      </c>
      <c r="Z7" s="64">
        <f t="shared" ref="Z7:AH7" si="11">Z8</f>
        <v>110.1</v>
      </c>
      <c r="AA7" s="64">
        <f t="shared" si="11"/>
        <v>111.9</v>
      </c>
      <c r="AB7" s="64">
        <f t="shared" si="11"/>
        <v>103.7</v>
      </c>
      <c r="AC7" s="64">
        <f t="shared" si="11"/>
        <v>82</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-100.9</v>
      </c>
      <c r="BG7" s="64">
        <f t="shared" ref="BG7:BO7" si="14">BG8</f>
        <v>48.4</v>
      </c>
      <c r="BH7" s="64">
        <f t="shared" si="14"/>
        <v>48</v>
      </c>
      <c r="BI7" s="64">
        <f t="shared" si="14"/>
        <v>44.6</v>
      </c>
      <c r="BJ7" s="64">
        <f t="shared" si="14"/>
        <v>28.7</v>
      </c>
      <c r="BK7" s="64">
        <f t="shared" si="14"/>
        <v>27.9</v>
      </c>
      <c r="BL7" s="64">
        <f t="shared" si="14"/>
        <v>30.9</v>
      </c>
      <c r="BM7" s="64">
        <f t="shared" si="14"/>
        <v>32.4</v>
      </c>
      <c r="BN7" s="64">
        <f t="shared" si="14"/>
        <v>13.1</v>
      </c>
      <c r="BO7" s="64">
        <f t="shared" si="14"/>
        <v>-0.7</v>
      </c>
      <c r="BP7" s="61"/>
      <c r="BQ7" s="65">
        <f>BQ8</f>
        <v>15169</v>
      </c>
      <c r="BR7" s="65">
        <f t="shared" ref="BR7:BZ7" si="15">BR8</f>
        <v>22209</v>
      </c>
      <c r="BS7" s="65">
        <f t="shared" si="15"/>
        <v>23062</v>
      </c>
      <c r="BT7" s="65">
        <f t="shared" si="15"/>
        <v>19558</v>
      </c>
      <c r="BU7" s="65">
        <f t="shared" si="15"/>
        <v>11200</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105</v>
      </c>
      <c r="CL7" s="61"/>
      <c r="CM7" s="63">
        <f>CM8</f>
        <v>36447</v>
      </c>
      <c r="CN7" s="63">
        <f>CN8</f>
        <v>0</v>
      </c>
      <c r="CO7" s="64" t="s">
        <v>107</v>
      </c>
      <c r="CP7" s="64" t="s">
        <v>107</v>
      </c>
      <c r="CQ7" s="64" t="s">
        <v>107</v>
      </c>
      <c r="CR7" s="64" t="s">
        <v>107</v>
      </c>
      <c r="CS7" s="64" t="s">
        <v>107</v>
      </c>
      <c r="CT7" s="64" t="s">
        <v>107</v>
      </c>
      <c r="CU7" s="64" t="s">
        <v>107</v>
      </c>
      <c r="CV7" s="64" t="s">
        <v>107</v>
      </c>
      <c r="CW7" s="64" t="s">
        <v>107</v>
      </c>
      <c r="CX7" s="64" t="s">
        <v>105</v>
      </c>
      <c r="CY7" s="61"/>
      <c r="CZ7" s="64">
        <f>CZ8</f>
        <v>227.5</v>
      </c>
      <c r="DA7" s="64">
        <f t="shared" ref="DA7:DI7" si="16">DA8</f>
        <v>152.30000000000001</v>
      </c>
      <c r="DB7" s="64">
        <f t="shared" si="16"/>
        <v>111.2</v>
      </c>
      <c r="DC7" s="64">
        <f t="shared" si="16"/>
        <v>80.599999999999994</v>
      </c>
      <c r="DD7" s="64">
        <f t="shared" si="16"/>
        <v>64.400000000000006</v>
      </c>
      <c r="DE7" s="64">
        <f t="shared" si="16"/>
        <v>283.7</v>
      </c>
      <c r="DF7" s="64">
        <f t="shared" si="16"/>
        <v>263.39999999999998</v>
      </c>
      <c r="DG7" s="64">
        <f t="shared" si="16"/>
        <v>178.3</v>
      </c>
      <c r="DH7" s="64">
        <f t="shared" si="16"/>
        <v>1310.7</v>
      </c>
      <c r="DI7" s="64">
        <f t="shared" si="16"/>
        <v>110.8</v>
      </c>
      <c r="DJ7" s="61"/>
      <c r="DK7" s="64">
        <f>DK8</f>
        <v>94.3</v>
      </c>
      <c r="DL7" s="64">
        <f t="shared" ref="DL7:DT7" si="17">DL8</f>
        <v>109.8</v>
      </c>
      <c r="DM7" s="64">
        <f t="shared" si="17"/>
        <v>111.4</v>
      </c>
      <c r="DN7" s="64">
        <f t="shared" si="17"/>
        <v>106.9</v>
      </c>
      <c r="DO7" s="64">
        <f t="shared" si="17"/>
        <v>73.5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322024</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29</v>
      </c>
      <c r="S8" s="69" t="s">
        <v>118</v>
      </c>
      <c r="T8" s="69" t="s">
        <v>119</v>
      </c>
      <c r="U8" s="70">
        <v>6458</v>
      </c>
      <c r="V8" s="70">
        <v>245</v>
      </c>
      <c r="W8" s="70">
        <v>200</v>
      </c>
      <c r="X8" s="69" t="s">
        <v>120</v>
      </c>
      <c r="Y8" s="71">
        <v>97</v>
      </c>
      <c r="Z8" s="71">
        <v>110.1</v>
      </c>
      <c r="AA8" s="71">
        <v>111.9</v>
      </c>
      <c r="AB8" s="71">
        <v>103.7</v>
      </c>
      <c r="AC8" s="71">
        <v>82</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-100.9</v>
      </c>
      <c r="BG8" s="71">
        <v>48.4</v>
      </c>
      <c r="BH8" s="71">
        <v>48</v>
      </c>
      <c r="BI8" s="71">
        <v>44.6</v>
      </c>
      <c r="BJ8" s="71">
        <v>28.7</v>
      </c>
      <c r="BK8" s="71">
        <v>27.9</v>
      </c>
      <c r="BL8" s="71">
        <v>30.9</v>
      </c>
      <c r="BM8" s="71">
        <v>32.4</v>
      </c>
      <c r="BN8" s="71">
        <v>13.1</v>
      </c>
      <c r="BO8" s="71">
        <v>-0.7</v>
      </c>
      <c r="BP8" s="68">
        <v>-65.900000000000006</v>
      </c>
      <c r="BQ8" s="72">
        <v>15169</v>
      </c>
      <c r="BR8" s="72">
        <v>22209</v>
      </c>
      <c r="BS8" s="72">
        <v>23062</v>
      </c>
      <c r="BT8" s="73">
        <v>19558</v>
      </c>
      <c r="BU8" s="73">
        <v>11200</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36447</v>
      </c>
      <c r="CN8" s="70">
        <v>0</v>
      </c>
      <c r="CO8" s="71" t="s">
        <v>112</v>
      </c>
      <c r="CP8" s="71" t="s">
        <v>112</v>
      </c>
      <c r="CQ8" s="71" t="s">
        <v>112</v>
      </c>
      <c r="CR8" s="71" t="s">
        <v>112</v>
      </c>
      <c r="CS8" s="71" t="s">
        <v>112</v>
      </c>
      <c r="CT8" s="71" t="s">
        <v>112</v>
      </c>
      <c r="CU8" s="71" t="s">
        <v>112</v>
      </c>
      <c r="CV8" s="71" t="s">
        <v>112</v>
      </c>
      <c r="CW8" s="71" t="s">
        <v>112</v>
      </c>
      <c r="CX8" s="71" t="s">
        <v>112</v>
      </c>
      <c r="CY8" s="68" t="s">
        <v>112</v>
      </c>
      <c r="CZ8" s="71">
        <v>227.5</v>
      </c>
      <c r="DA8" s="71">
        <v>152.30000000000001</v>
      </c>
      <c r="DB8" s="71">
        <v>111.2</v>
      </c>
      <c r="DC8" s="71">
        <v>80.599999999999994</v>
      </c>
      <c r="DD8" s="71">
        <v>64.400000000000006</v>
      </c>
      <c r="DE8" s="71">
        <v>283.7</v>
      </c>
      <c r="DF8" s="71">
        <v>263.39999999999998</v>
      </c>
      <c r="DG8" s="71">
        <v>178.3</v>
      </c>
      <c r="DH8" s="71">
        <v>1310.7</v>
      </c>
      <c r="DI8" s="71">
        <v>110.8</v>
      </c>
      <c r="DJ8" s="68">
        <v>183.4</v>
      </c>
      <c r="DK8" s="71">
        <v>94.3</v>
      </c>
      <c r="DL8" s="71">
        <v>109.8</v>
      </c>
      <c r="DM8" s="71">
        <v>111.4</v>
      </c>
      <c r="DN8" s="71">
        <v>106.9</v>
      </c>
      <c r="DO8" s="71">
        <v>73.5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2022-02-24T00:40:25Z</cp:lastPrinted>
  <dcterms:created xsi:type="dcterms:W3CDTF">2021-12-17T06:06:27Z</dcterms:created>
  <dcterms:modified xsi:type="dcterms:W3CDTF">2022-02-24T00:40:27Z</dcterms:modified>
  <cp:category/>
</cp:coreProperties>
</file>