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01_松江市\"/>
    </mc:Choice>
  </mc:AlternateContent>
  <workbookProtection workbookAlgorithmName="SHA-512" workbookHashValue="nm7W1zQyIiYe755+vhbOfD/6xDIvaoNfJGVNeqm4Pin8WG08hTh/jBucf3Ut8y7jUENneKYa+zrVepysoIwuUg==" workbookSaltValue="X4GH4J8Rzsdg0QEqBfF/lg==" workbookSpinCount="100000" lockStructure="1"/>
  <bookViews>
    <workbookView xWindow="-120" yWindow="-120" windowWidth="20730" windowHeight="1116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W8" i="4"/>
  <c r="I8" i="4"/>
  <c r="B8" i="4"/>
  <c r="B6" i="4"/>
</calcChain>
</file>

<file path=xl/sharedStrings.xml><?xml version="1.0" encoding="utf-8"?>
<sst xmlns="http://schemas.openxmlformats.org/spreadsheetml/2006/main" count="253" uniqueCount="116">
  <si>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</si>
  <si>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</si>
  <si>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</si>
  <si>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</si>
  <si>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</si>
  <si>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</si>
  <si>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</si>
  <si>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</si>
  <si>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</si>
  <si>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</si>
  <si>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</si>
  <si>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</si>
  <si>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</si>
  <si>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</si>
  <si>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</si>
  <si>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</si>
  <si>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</si>
  <si>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</si>
  <si>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</si>
  <si>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</si>
  <si>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</si>
  <si>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</si>
  <si>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</si>
  <si>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</si>
  <si>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</si>
  <si>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</si>
  <si>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</si>
  <si>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</si>
  <si>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</si>
  <si>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</si>
  <si>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</si>
  <si>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</si>
  <si>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</si>
  <si>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</si>
  <si>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</si>
  <si>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</si>
  <si>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</si>
  <si>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</si>
  <si>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</si>
  <si>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</si>
  <si>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</si>
  <si>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</si>
  <si>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</si>
  <si>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</si>
  <si>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</si>
  <si>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</si>
  <si>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</si>
  <si>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</si>
  <si>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</si>
  <si>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</si>
  <si>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</si>
  <si>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</si>
  <si>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</si>
  <si>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</si>
  <si>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</si>
  <si>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</si>
  <si>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</si>
  <si>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</si>
  <si>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</si>
  <si>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</si>
  <si>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</si>
  <si>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</si>
  <si>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</si>
  <si>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</si>
  <si>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</si>
  <si>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</si>
  <si>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</si>
  <si>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</si>
  <si>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</si>
  <si>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</si>
  <si>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</si>
  <si>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</si>
  <si>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</si>
  <si>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</si>
  <si>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</si>
  <si>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</si>
  <si>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</si>
  <si>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</si>
  <si>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</si>
  <si>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</si>
  <si>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</si>
  <si>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</si>
  <si>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</si>
  <si>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</si>
  <si>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</si>
  <si>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</si>
  <si>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</si>
  <si>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</si>
  <si>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</si>
  <si>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</si>
  <si>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</si>
  <si>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</si>
  <si>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</si>
  <si>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</si>
  <si>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</si>
  <si>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</si>
  <si>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</si>
  <si>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</si>
  <si>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</si>
  <si>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個別排水処理</t>
  </si>
  <si>
    <t>L2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</si>
  <si>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</si>
  <si>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</si>
  <si>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</si>
  <si>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</si>
  <si>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</si>
  <si>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</si>
  <si>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</si>
  <si>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</si>
  <si>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</si>
  <si>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</si>
  <si>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</si>
  <si>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</si>
  <si>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建設事業は平成14年度に完了している。現在、法定耐用年数に達するものはなく、今後当分の間は更新事業は発生しない予定である。
　①有形固定資産減価償却率は、年々上昇している。また、今後も上昇するものと見込んでいる。
　施設は各戸に設置する浄化槽のみで、管渠は有していない。</t>
    <rPh sb="6" eb="8">
      <t>ヘイセイ</t>
    </rPh>
    <rPh sb="10" eb="12">
      <t>ネンド</t>
    </rPh>
    <phoneticPr fontId="4"/>
  </si>
  <si>
    <t>　公共下水道のほか、集落排水事業や公設浄化槽事業を含めた下水道事業全体として、概ね健全な経営であり、今後も、上下水道事業経営の指針となる経営計画にある施策に関し、毎年度、PDCAサイクルによる進行管理を通じ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へ下水道事業を再構築を図ることで、将来にわたり事業を健全に運営できる体制を構築していく。</t>
    <rPh sb="75" eb="77">
      <t>シサク</t>
    </rPh>
    <rPh sb="78" eb="79">
      <t>カン</t>
    </rPh>
    <rPh sb="101" eb="102">
      <t>ツウ</t>
    </rPh>
    <phoneticPr fontId="4"/>
  </si>
  <si>
    <t>　当事業は、対象世帯6戸の極めて小規模な事業であり、一般会計からの繰入れや長期前受金戻入など、使用料以外の収入のほか、公共下水道等他の事業と一体で経営しなければ、健全性が保てない状況である。
　①経常収支比率が100%を下回り、総収益のうち下水道使用料の占める割合は49%で、繰出基準に基づく一般会計繰入金など使用料以外の収入を含めても費用を賄えていない。また、②累積欠損金については、他事業も含めた会計全体での欠損金が生じないよう、更なる経費削減に努める。
　③流動比率は、10%未満の低い値で推移しているが、これには流動負債に次年度償還する建設改良等に充てた企業債を含んでいることも影響している。その財源は次年度の使用料（一体で経営する他事業分も含む）や一般会計繰入金を予定している。
　④企業債残高対事業規模比率は、前年度に比べて企業債残高が減少したため、比率が低下した。
　⑤経費回収率・⑥汚水処理原価は、減価償却費や支払利息等の費用のうち、一般会計繰入金など使用料以外の収入を充てる費用を除いて算定したものである。使用料で回収すべき経費が賄えていない状況であり、一体で経営する他事業の使用料で補填している状況である。
　⑦施設利用率が低いが、その要因は浄化槽の人槽規模に対し1戸当たりの人数が少ないこと等が考えられる。
　⑧水洗化率は100%である。</t>
    <rPh sb="368" eb="373">
      <t>キギョウサイザンダカ</t>
    </rPh>
    <rPh sb="374" eb="376">
      <t>ゲンショウ</t>
    </rPh>
    <rPh sb="384" eb="386">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</si>
</sst>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58-42AE-A859-7187FD7C508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658-42AE-A859-7187FD7C508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62.5</c:v>
                </c:pt>
                <c:pt idx="1">
                  <c:v>62.5</c:v>
                </c:pt>
                <c:pt idx="2">
                  <c:v>62.5</c:v>
                </c:pt>
                <c:pt idx="3">
                  <c:v>50</c:v>
                </c:pt>
                <c:pt idx="4">
                  <c:v>50</c:v>
                </c:pt>
              </c:numCache>
            </c:numRef>
          </c:val>
          <c:extLst>
            <c:ext xmlns:c16="http://schemas.microsoft.com/office/drawing/2014/chart" uri="{C3380CC4-5D6E-409C-BE32-E72D297353CC}">
              <c16:uniqueId val="{00000000-7130-411A-8C0F-5E6C7982FD3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41.51</c:v>
                </c:pt>
                <c:pt idx="1">
                  <c:v>49.31</c:v>
                </c:pt>
                <c:pt idx="2">
                  <c:v>50.56</c:v>
                </c:pt>
                <c:pt idx="3">
                  <c:v>47.35</c:v>
                </c:pt>
                <c:pt idx="4">
                  <c:v>46.36</c:v>
                </c:pt>
              </c:numCache>
            </c:numRef>
          </c:val>
          <c:smooth val="0"/>
          <c:extLst>
            <c:ext xmlns:c16="http://schemas.microsoft.com/office/drawing/2014/chart" uri="{C3380CC4-5D6E-409C-BE32-E72D297353CC}">
              <c16:uniqueId val="{00000001-7130-411A-8C0F-5E6C7982FD3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6E7-4D14-BBDF-CC3484CAFA7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68.72</c:v>
                </c:pt>
                <c:pt idx="1">
                  <c:v>57.28</c:v>
                </c:pt>
                <c:pt idx="2">
                  <c:v>83.85</c:v>
                </c:pt>
                <c:pt idx="3">
                  <c:v>81.209999999999994</c:v>
                </c:pt>
                <c:pt idx="4">
                  <c:v>83.08</c:v>
                </c:pt>
              </c:numCache>
            </c:numRef>
          </c:val>
          <c:smooth val="0"/>
          <c:extLst>
            <c:ext xmlns:c16="http://schemas.microsoft.com/office/drawing/2014/chart" uri="{C3380CC4-5D6E-409C-BE32-E72D297353CC}">
              <c16:uniqueId val="{00000001-16E7-4D14-BBDF-CC3484CAFA7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70.849999999999994</c:v>
                </c:pt>
                <c:pt idx="1">
                  <c:v>71.86</c:v>
                </c:pt>
                <c:pt idx="2">
                  <c:v>60.42</c:v>
                </c:pt>
                <c:pt idx="3">
                  <c:v>58.96</c:v>
                </c:pt>
                <c:pt idx="4">
                  <c:v>61.56</c:v>
                </c:pt>
              </c:numCache>
            </c:numRef>
          </c:val>
          <c:extLst>
            <c:ext xmlns:c16="http://schemas.microsoft.com/office/drawing/2014/chart" uri="{C3380CC4-5D6E-409C-BE32-E72D297353CC}">
              <c16:uniqueId val="{00000000-CD93-44C7-9B6F-F9C2582084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100.37</c:v>
                </c:pt>
                <c:pt idx="1">
                  <c:v>109.03</c:v>
                </c:pt>
                <c:pt idx="2">
                  <c:v>86.84</c:v>
                </c:pt>
                <c:pt idx="3">
                  <c:v>89.75</c:v>
                </c:pt>
                <c:pt idx="4">
                  <c:v>96.14</c:v>
                </c:pt>
              </c:numCache>
            </c:numRef>
          </c:val>
          <c:smooth val="0"/>
          <c:extLst>
            <c:ext xmlns:c16="http://schemas.microsoft.com/office/drawing/2014/chart" uri="{C3380CC4-5D6E-409C-BE32-E72D297353CC}">
              <c16:uniqueId val="{00000001-CD93-44C7-9B6F-F9C2582084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19.34</c:v>
                </c:pt>
                <c:pt idx="1">
                  <c:v>24.29</c:v>
                </c:pt>
                <c:pt idx="2">
                  <c:v>29.26</c:v>
                </c:pt>
                <c:pt idx="3">
                  <c:v>34.200000000000003</c:v>
                </c:pt>
                <c:pt idx="4">
                  <c:v>39.15</c:v>
                </c:pt>
              </c:numCache>
            </c:numRef>
          </c:val>
          <c:extLst>
            <c:ext xmlns:c16="http://schemas.microsoft.com/office/drawing/2014/chart" uri="{C3380CC4-5D6E-409C-BE32-E72D297353CC}">
              <c16:uniqueId val="{00000000-5C96-4D41-BB19-64EAE98D7E4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18.600000000000001</c:v>
                </c:pt>
                <c:pt idx="1">
                  <c:v>9.51</c:v>
                </c:pt>
                <c:pt idx="2">
                  <c:v>44.22</c:v>
                </c:pt>
                <c:pt idx="3">
                  <c:v>39.64</c:v>
                </c:pt>
                <c:pt idx="4">
                  <c:v>33.75</c:v>
                </c:pt>
              </c:numCache>
            </c:numRef>
          </c:val>
          <c:smooth val="0"/>
          <c:extLst>
            <c:ext xmlns:c16="http://schemas.microsoft.com/office/drawing/2014/chart" uri="{C3380CC4-5D6E-409C-BE32-E72D297353CC}">
              <c16:uniqueId val="{00000001-5C96-4D41-BB19-64EAE98D7E4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23-4DB4-848D-980FD3B328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B23-4DB4-848D-980FD3B328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905.84</c:v>
                </c:pt>
                <c:pt idx="1">
                  <c:v>928.04</c:v>
                </c:pt>
                <c:pt idx="2">
                  <c:v>1193.6400000000001</c:v>
                </c:pt>
                <c:pt idx="3">
                  <c:v>1505.31</c:v>
                </c:pt>
                <c:pt idx="4">
                  <c:v>1597.64</c:v>
                </c:pt>
              </c:numCache>
            </c:numRef>
          </c:val>
          <c:extLst>
            <c:ext xmlns:c16="http://schemas.microsoft.com/office/drawing/2014/chart" uri="{C3380CC4-5D6E-409C-BE32-E72D297353CC}">
              <c16:uniqueId val="{00000000-DF5D-4912-90B0-D006459A00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55.24</c:v>
                </c:pt>
                <c:pt idx="1">
                  <c:v>34.340000000000003</c:v>
                </c:pt>
                <c:pt idx="2">
                  <c:v>254.32</c:v>
                </c:pt>
                <c:pt idx="3">
                  <c:v>249.76</c:v>
                </c:pt>
                <c:pt idx="4">
                  <c:v>237</c:v>
                </c:pt>
              </c:numCache>
            </c:numRef>
          </c:val>
          <c:smooth val="0"/>
          <c:extLst>
            <c:ext xmlns:c16="http://schemas.microsoft.com/office/drawing/2014/chart" uri="{C3380CC4-5D6E-409C-BE32-E72D297353CC}">
              <c16:uniqueId val="{00000001-DF5D-4912-90B0-D006459A00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8.99</c:v>
                </c:pt>
                <c:pt idx="1">
                  <c:v>9.2899999999999991</c:v>
                </c:pt>
                <c:pt idx="2">
                  <c:v>8.49</c:v>
                </c:pt>
                <c:pt idx="3">
                  <c:v>6.21</c:v>
                </c:pt>
                <c:pt idx="4">
                  <c:v>7.58</c:v>
                </c:pt>
              </c:numCache>
            </c:numRef>
          </c:val>
          <c:extLst>
            <c:ext xmlns:c16="http://schemas.microsoft.com/office/drawing/2014/chart" uri="{C3380CC4-5D6E-409C-BE32-E72D297353CC}">
              <c16:uniqueId val="{00000000-15F3-48F6-B008-C686AFB5671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291.2</c:v>
                </c:pt>
                <c:pt idx="1">
                  <c:v>202.79</c:v>
                </c:pt>
                <c:pt idx="2">
                  <c:v>277.89</c:v>
                </c:pt>
                <c:pt idx="3">
                  <c:v>256.37</c:v>
                </c:pt>
                <c:pt idx="4">
                  <c:v>135.35</c:v>
                </c:pt>
              </c:numCache>
            </c:numRef>
          </c:val>
          <c:smooth val="0"/>
          <c:extLst>
            <c:ext xmlns:c16="http://schemas.microsoft.com/office/drawing/2014/chart" uri="{C3380CC4-5D6E-409C-BE32-E72D297353CC}">
              <c16:uniqueId val="{00000001-15F3-48F6-B008-C686AFB5671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291.97000000000003</c:v>
                </c:pt>
                <c:pt idx="1">
                  <c:v>419.19</c:v>
                </c:pt>
                <c:pt idx="2">
                  <c:v>305.93</c:v>
                </c:pt>
                <c:pt idx="3">
                  <c:v>328.99</c:v>
                </c:pt>
                <c:pt idx="4">
                  <c:v>281.13</c:v>
                </c:pt>
              </c:numCache>
            </c:numRef>
          </c:val>
          <c:extLst>
            <c:ext xmlns:c16="http://schemas.microsoft.com/office/drawing/2014/chart" uri="{C3380CC4-5D6E-409C-BE32-E72D297353CC}">
              <c16:uniqueId val="{00000000-2C79-4452-B5C3-B8DD0F56D3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503.8</c:v>
                </c:pt>
                <c:pt idx="1">
                  <c:v>768.3</c:v>
                </c:pt>
                <c:pt idx="2">
                  <c:v>855.65</c:v>
                </c:pt>
                <c:pt idx="3">
                  <c:v>862.99</c:v>
                </c:pt>
                <c:pt idx="4">
                  <c:v>782.91</c:v>
                </c:pt>
              </c:numCache>
            </c:numRef>
          </c:val>
          <c:smooth val="0"/>
          <c:extLst>
            <c:ext xmlns:c16="http://schemas.microsoft.com/office/drawing/2014/chart" uri="{C3380CC4-5D6E-409C-BE32-E72D297353CC}">
              <c16:uniqueId val="{00000001-2C79-4452-B5C3-B8DD0F56D3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56.96</c:v>
                </c:pt>
                <c:pt idx="1">
                  <c:v>58.15</c:v>
                </c:pt>
                <c:pt idx="2">
                  <c:v>43.95</c:v>
                </c:pt>
                <c:pt idx="3">
                  <c:v>40.83</c:v>
                </c:pt>
                <c:pt idx="4">
                  <c:v>43.89</c:v>
                </c:pt>
              </c:numCache>
            </c:numRef>
          </c:val>
          <c:extLst>
            <c:ext xmlns:c16="http://schemas.microsoft.com/office/drawing/2014/chart" uri="{C3380CC4-5D6E-409C-BE32-E72D297353CC}">
              <c16:uniqueId val="{00000000-E0CD-4F07-ADCE-0641FCBE7D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51.58</c:v>
                </c:pt>
                <c:pt idx="1">
                  <c:v>53.36</c:v>
                </c:pt>
                <c:pt idx="2">
                  <c:v>52.23</c:v>
                </c:pt>
                <c:pt idx="3">
                  <c:v>50.06</c:v>
                </c:pt>
                <c:pt idx="4">
                  <c:v>49.38</c:v>
                </c:pt>
              </c:numCache>
            </c:numRef>
          </c:val>
          <c:smooth val="0"/>
          <c:extLst>
            <c:ext xmlns:c16="http://schemas.microsoft.com/office/drawing/2014/chart" uri="{C3380CC4-5D6E-409C-BE32-E72D297353CC}">
              <c16:uniqueId val="{00000001-E0CD-4F07-ADCE-0641FCBE7D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268.57</c:v>
                </c:pt>
                <c:pt idx="1">
                  <c:v>266.13</c:v>
                </c:pt>
                <c:pt idx="2">
                  <c:v>351.44</c:v>
                </c:pt>
                <c:pt idx="3">
                  <c:v>371.97</c:v>
                </c:pt>
                <c:pt idx="4">
                  <c:v>345.99</c:v>
                </c:pt>
              </c:numCache>
            </c:numRef>
          </c:val>
          <c:extLst>
            <c:ext xmlns:c16="http://schemas.microsoft.com/office/drawing/2014/chart" uri="{C3380CC4-5D6E-409C-BE32-E72D297353CC}">
              <c16:uniqueId val="{00000000-6E89-4E9D-ADA6-F1ADFE02DE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333.58</c:v>
                </c:pt>
                <c:pt idx="1">
                  <c:v>347.38</c:v>
                </c:pt>
                <c:pt idx="2">
                  <c:v>294.05</c:v>
                </c:pt>
                <c:pt idx="3">
                  <c:v>309.22000000000003</c:v>
                </c:pt>
                <c:pt idx="4">
                  <c:v>316.97000000000003</c:v>
                </c:pt>
              </c:numCache>
            </c:numRef>
          </c:val>
          <c:smooth val="0"/>
          <c:extLst>
            <c:ext xmlns:c16="http://schemas.microsoft.com/office/drawing/2014/chart" uri="{C3380CC4-5D6E-409C-BE32-E72D297353CC}">
              <c16:uniqueId val="{00000001-6E89-4E9D-ADA6-F1ADFE02DE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松江市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自治体職員</v>
      </c>
      <c r="AE8" s="73"/>
      <c r="AF8" s="73"/>
      <c r="AG8" s="73"/>
      <c r="AH8" s="73"/>
      <c r="AI8" s="73"/>
      <c r="AJ8" s="73"/>
      <c r="AK8" s="3"/>
      <c r="AL8" s="69">
        <f>データ!S6</f>
        <v>200772</v>
      </c>
      <c r="AM8" s="69"/>
      <c r="AN8" s="69"/>
      <c r="AO8" s="69"/>
      <c r="AP8" s="69"/>
      <c r="AQ8" s="69"/>
      <c r="AR8" s="69"/>
      <c r="AS8" s="69"/>
      <c r="AT8" s="68">
        <f>データ!T6</f>
        <v>572.99</v>
      </c>
      <c r="AU8" s="68"/>
      <c r="AV8" s="68"/>
      <c r="AW8" s="68"/>
      <c r="AX8" s="68"/>
      <c r="AY8" s="68"/>
      <c r="AZ8" s="68"/>
      <c r="BA8" s="68"/>
      <c r="BB8" s="68">
        <f>データ!U6</f>
        <v>350.39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-16.100000000000001</v>
      </c>
      <c r="J10" s="68"/>
      <c r="K10" s="68"/>
      <c r="L10" s="68"/>
      <c r="M10" s="68"/>
      <c r="N10" s="68"/>
      <c r="O10" s="68"/>
      <c r="P10" s="68">
        <f>データ!P6</f>
        <v>0.01</v>
      </c>
      <c r="Q10" s="68"/>
      <c r="R10" s="68"/>
      <c r="S10" s="68"/>
      <c r="T10" s="68"/>
      <c r="U10" s="68"/>
      <c r="V10" s="68"/>
      <c r="W10" s="68">
        <f>データ!Q6</f>
        <v>100</v>
      </c>
      <c r="X10" s="68"/>
      <c r="Y10" s="68"/>
      <c r="Z10" s="68"/>
      <c r="AA10" s="68"/>
      <c r="AB10" s="68"/>
      <c r="AC10" s="68"/>
      <c r="AD10" s="69">
        <f>データ!R6</f>
        <v>3080</v>
      </c>
      <c r="AE10" s="69"/>
      <c r="AF10" s="69"/>
      <c r="AG10" s="69"/>
      <c r="AH10" s="69"/>
      <c r="AI10" s="69"/>
      <c r="AJ10" s="69"/>
      <c r="AK10" s="2"/>
      <c r="AL10" s="69">
        <f>データ!V6</f>
        <v>15</v>
      </c>
      <c r="AM10" s="69"/>
      <c r="AN10" s="69"/>
      <c r="AO10" s="69"/>
      <c r="AP10" s="69"/>
      <c r="AQ10" s="69"/>
      <c r="AR10" s="69"/>
      <c r="AS10" s="69"/>
      <c r="AT10" s="68">
        <f>データ!W6</f>
        <v>0.24</v>
      </c>
      <c r="AU10" s="68"/>
      <c r="AV10" s="68"/>
      <c r="AW10" s="68"/>
      <c r="AX10" s="68"/>
      <c r="AY10" s="68"/>
      <c r="AZ10" s="68"/>
      <c r="BA10" s="68"/>
      <c r="BB10" s="68">
        <f>データ!X6</f>
        <v>62.5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K68mE1DWoZ2Gc51TFa+wd5BVtI2RXo+Jf6gbScPEtrx80tG/Ju4AnLJPvrpysLraExwkx68MF/GU1XRtl/vHXw==" saltValue="SD3R+e2US4pipWZLa3hq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322016</v>
      </c>
      <c r="D6" s="33">
        <f t="shared" si="3"/>
        <v>46</v>
      </c>
      <c r="E6" s="33">
        <f t="shared" si="3"/>
        <v>18</v>
      </c>
      <c r="F6" s="33">
        <f t="shared" si="3"/>
        <v>1</v>
      </c>
      <c r="G6" s="33">
        <f t="shared" si="3"/>
        <v>0</v>
      </c>
      <c r="H6" s="33" t="str">
        <f t="shared" si="3"/>
        <v>島根県　松江市</v>
      </c>
      <c r="I6" s="33" t="str">
        <f t="shared" si="3"/>
        <v>法適用</v>
      </c>
      <c r="J6" s="33" t="str">
        <f t="shared" si="3"/>
        <v>下水道事業</v>
      </c>
      <c r="K6" s="33" t="str">
        <f t="shared" si="3"/>
        <v>個別排水処理</v>
      </c>
      <c r="L6" s="33" t="str">
        <f t="shared" si="3"/>
        <v>L2</v>
      </c>
      <c r="M6" s="33" t="str">
        <f t="shared" si="3"/>
        <v>自治体職員</v>
      </c>
      <c r="N6" s="34" t="str">
        <f t="shared" si="3"/>
        <v>-</v>
      </c>
      <c r="O6" s="34">
        <f t="shared" si="3"/>
        <v>-16.100000000000001</v>
      </c>
      <c r="P6" s="34">
        <f t="shared" si="3"/>
        <v>0.01</v>
      </c>
      <c r="Q6" s="34">
        <f t="shared" si="3"/>
        <v>100</v>
      </c>
      <c r="R6" s="34">
        <f t="shared" si="3"/>
        <v>3080</v>
      </c>
      <c r="S6" s="34">
        <f t="shared" si="3"/>
        <v>200772</v>
      </c>
      <c r="T6" s="34">
        <f t="shared" si="3"/>
        <v>572.99</v>
      </c>
      <c r="U6" s="34">
        <f t="shared" si="3"/>
        <v>350.39</v>
      </c>
      <c r="V6" s="34">
        <f t="shared" si="3"/>
        <v>15</v>
      </c>
      <c r="W6" s="34">
        <f t="shared" si="3"/>
        <v>0.24</v>
      </c>
      <c r="X6" s="34">
        <f t="shared" si="3"/>
        <v>62.5</v>
      </c>
      <c r="Y6" s="35">
        <f>IF(Y7="",NA(),Y7)</f>
        <v>70.849999999999994</v>
      </c>
      <c r="Z6" s="35">
        <f t="shared" ref="Z6:AH6" si="4">IF(Z7="",NA(),Z7)</f>
        <v>71.86</v>
      </c>
      <c r="AA6" s="35">
        <f t="shared" si="4"/>
        <v>60.42</v>
      </c>
      <c r="AB6" s="35">
        <f t="shared" si="4"/>
        <v>58.96</v>
      </c>
      <c r="AC6" s="35">
        <f t="shared" si="4"/>
        <v>61.56</v>
      </c>
      <c r="AD6" s="35">
        <f t="shared" si="4"/>
        <v>100.37</v>
      </c>
      <c r="AE6" s="35">
        <f t="shared" si="4"/>
        <v>109.03</v>
      </c>
      <c r="AF6" s="35">
        <f t="shared" si="4"/>
        <v>86.84</v>
      </c>
      <c r="AG6" s="35">
        <f t="shared" si="4"/>
        <v>89.75</v>
      </c>
      <c r="AH6" s="35">
        <f t="shared" si="4"/>
        <v>96.14</v>
      </c>
      <c r="AI6" s="34" t="str">
        <f>IF(AI7="","",IF(AI7="-","【-】","【"&amp;SUBSTITUTE(TEXT(AI7,"#,##0.00"),"-","△")&amp;"】"))</f>
        <v>【97.34】</v>
      </c>
      <c r="AJ6" s="35">
        <f>IF(AJ7="",NA(),AJ7)</f>
        <v>905.84</v>
      </c>
      <c r="AK6" s="35">
        <f t="shared" ref="AK6:AS6" si="5">IF(AK7="",NA(),AK7)</f>
        <v>928.04</v>
      </c>
      <c r="AL6" s="35">
        <f t="shared" si="5"/>
        <v>1193.6400000000001</v>
      </c>
      <c r="AM6" s="35">
        <f t="shared" si="5"/>
        <v>1505.31</v>
      </c>
      <c r="AN6" s="35">
        <f t="shared" si="5"/>
        <v>1597.64</v>
      </c>
      <c r="AO6" s="35">
        <f t="shared" si="5"/>
        <v>55.24</v>
      </c>
      <c r="AP6" s="35">
        <f t="shared" si="5"/>
        <v>34.340000000000003</v>
      </c>
      <c r="AQ6" s="35">
        <f t="shared" si="5"/>
        <v>254.32</v>
      </c>
      <c r="AR6" s="35">
        <f t="shared" si="5"/>
        <v>249.76</v>
      </c>
      <c r="AS6" s="35">
        <f t="shared" si="5"/>
        <v>237</v>
      </c>
      <c r="AT6" s="34" t="str">
        <f>IF(AT7="","",IF(AT7="-","【-】","【"&amp;SUBSTITUTE(TEXT(AT7,"#,##0.00"),"-","△")&amp;"】"))</f>
        <v>【214.44】</v>
      </c>
      <c r="AU6" s="35">
        <f>IF(AU7="",NA(),AU7)</f>
        <v>8.99</v>
      </c>
      <c r="AV6" s="35">
        <f t="shared" ref="AV6:BD6" si="6">IF(AV7="",NA(),AV7)</f>
        <v>9.2899999999999991</v>
      </c>
      <c r="AW6" s="35">
        <f t="shared" si="6"/>
        <v>8.49</v>
      </c>
      <c r="AX6" s="35">
        <f t="shared" si="6"/>
        <v>6.21</v>
      </c>
      <c r="AY6" s="35">
        <f t="shared" si="6"/>
        <v>7.58</v>
      </c>
      <c r="AZ6" s="35">
        <f t="shared" si="6"/>
        <v>291.2</v>
      </c>
      <c r="BA6" s="35">
        <f t="shared" si="6"/>
        <v>202.79</v>
      </c>
      <c r="BB6" s="35">
        <f t="shared" si="6"/>
        <v>277.89</v>
      </c>
      <c r="BC6" s="35">
        <f t="shared" si="6"/>
        <v>256.37</v>
      </c>
      <c r="BD6" s="35">
        <f t="shared" si="6"/>
        <v>135.35</v>
      </c>
      <c r="BE6" s="34" t="str">
        <f>IF(BE7="","",IF(BE7="-","【-】","【"&amp;SUBSTITUTE(TEXT(BE7,"#,##0.00"),"-","△")&amp;"】"))</f>
        <v>【140.89】</v>
      </c>
      <c r="BF6" s="35">
        <f>IF(BF7="",NA(),BF7)</f>
        <v>291.97000000000003</v>
      </c>
      <c r="BG6" s="35">
        <f t="shared" ref="BG6:BO6" si="7">IF(BG7="",NA(),BG7)</f>
        <v>419.19</v>
      </c>
      <c r="BH6" s="35">
        <f t="shared" si="7"/>
        <v>305.93</v>
      </c>
      <c r="BI6" s="35">
        <f t="shared" si="7"/>
        <v>328.99</v>
      </c>
      <c r="BJ6" s="35">
        <f t="shared" si="7"/>
        <v>281.13</v>
      </c>
      <c r="BK6" s="35">
        <f t="shared" si="7"/>
        <v>503.8</v>
      </c>
      <c r="BL6" s="35">
        <f t="shared" si="7"/>
        <v>768.3</v>
      </c>
      <c r="BM6" s="35">
        <f t="shared" si="7"/>
        <v>855.65</v>
      </c>
      <c r="BN6" s="35">
        <f t="shared" si="7"/>
        <v>862.99</v>
      </c>
      <c r="BO6" s="35">
        <f t="shared" si="7"/>
        <v>782.91</v>
      </c>
      <c r="BP6" s="34" t="str">
        <f>IF(BP7="","",IF(BP7="-","【-】","【"&amp;SUBSTITUTE(TEXT(BP7,"#,##0.00"),"-","△")&amp;"】"))</f>
        <v>【780.89】</v>
      </c>
      <c r="BQ6" s="35">
        <f>IF(BQ7="",NA(),BQ7)</f>
        <v>56.96</v>
      </c>
      <c r="BR6" s="35">
        <f t="shared" ref="BR6:BZ6" si="8">IF(BR7="",NA(),BR7)</f>
        <v>58.15</v>
      </c>
      <c r="BS6" s="35">
        <f t="shared" si="8"/>
        <v>43.95</v>
      </c>
      <c r="BT6" s="35">
        <f t="shared" si="8"/>
        <v>40.83</v>
      </c>
      <c r="BU6" s="35">
        <f t="shared" si="8"/>
        <v>43.89</v>
      </c>
      <c r="BV6" s="35">
        <f t="shared" si="8"/>
        <v>51.58</v>
      </c>
      <c r="BW6" s="35">
        <f t="shared" si="8"/>
        <v>53.36</v>
      </c>
      <c r="BX6" s="35">
        <f t="shared" si="8"/>
        <v>52.23</v>
      </c>
      <c r="BY6" s="35">
        <f t="shared" si="8"/>
        <v>50.06</v>
      </c>
      <c r="BZ6" s="35">
        <f t="shared" si="8"/>
        <v>49.38</v>
      </c>
      <c r="CA6" s="34" t="str">
        <f>IF(CA7="","",IF(CA7="-","【-】","【"&amp;SUBSTITUTE(TEXT(CA7,"#,##0.00"),"-","△")&amp;"】"))</f>
        <v>【48.58】</v>
      </c>
      <c r="CB6" s="35">
        <f>IF(CB7="",NA(),CB7)</f>
        <v>268.57</v>
      </c>
      <c r="CC6" s="35">
        <f t="shared" ref="CC6:CK6" si="9">IF(CC7="",NA(),CC7)</f>
        <v>266.13</v>
      </c>
      <c r="CD6" s="35">
        <f t="shared" si="9"/>
        <v>351.44</v>
      </c>
      <c r="CE6" s="35">
        <f t="shared" si="9"/>
        <v>371.97</v>
      </c>
      <c r="CF6" s="35">
        <f t="shared" si="9"/>
        <v>345.99</v>
      </c>
      <c r="CG6" s="35">
        <f t="shared" si="9"/>
        <v>333.58</v>
      </c>
      <c r="CH6" s="35">
        <f t="shared" si="9"/>
        <v>347.38</v>
      </c>
      <c r="CI6" s="35">
        <f t="shared" si="9"/>
        <v>294.05</v>
      </c>
      <c r="CJ6" s="35">
        <f t="shared" si="9"/>
        <v>309.22000000000003</v>
      </c>
      <c r="CK6" s="35">
        <f t="shared" si="9"/>
        <v>316.97000000000003</v>
      </c>
      <c r="CL6" s="34" t="str">
        <f>IF(CL7="","",IF(CL7="-","【-】","【"&amp;SUBSTITUTE(TEXT(CL7,"#,##0.00"),"-","△")&amp;"】"))</f>
        <v>【328.08】</v>
      </c>
      <c r="CM6" s="35">
        <f>IF(CM7="",NA(),CM7)</f>
        <v>62.5</v>
      </c>
      <c r="CN6" s="35">
        <f t="shared" ref="CN6:CV6" si="10">IF(CN7="",NA(),CN7)</f>
        <v>62.5</v>
      </c>
      <c r="CO6" s="35">
        <f t="shared" si="10"/>
        <v>62.5</v>
      </c>
      <c r="CP6" s="35">
        <f t="shared" si="10"/>
        <v>50</v>
      </c>
      <c r="CQ6" s="35">
        <f t="shared" si="10"/>
        <v>50</v>
      </c>
      <c r="CR6" s="35">
        <f t="shared" si="10"/>
        <v>41.51</v>
      </c>
      <c r="CS6" s="35">
        <f t="shared" si="10"/>
        <v>49.31</v>
      </c>
      <c r="CT6" s="35">
        <f t="shared" si="10"/>
        <v>50.56</v>
      </c>
      <c r="CU6" s="35">
        <f t="shared" si="10"/>
        <v>47.35</v>
      </c>
      <c r="CV6" s="35">
        <f t="shared" si="10"/>
        <v>46.36</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68.72</v>
      </c>
      <c r="DD6" s="35">
        <f t="shared" si="11"/>
        <v>57.28</v>
      </c>
      <c r="DE6" s="35">
        <f t="shared" si="11"/>
        <v>83.85</v>
      </c>
      <c r="DF6" s="35">
        <f t="shared" si="11"/>
        <v>81.209999999999994</v>
      </c>
      <c r="DG6" s="35">
        <f t="shared" si="11"/>
        <v>83.08</v>
      </c>
      <c r="DH6" s="34" t="str">
        <f>IF(DH7="","",IF(DH7="-","【-】","【"&amp;SUBSTITUTE(TEXT(DH7,"#,##0.00"),"-","△")&amp;"】"))</f>
        <v>【81.12】</v>
      </c>
      <c r="DI6" s="35">
        <f>IF(DI7="",NA(),DI7)</f>
        <v>19.34</v>
      </c>
      <c r="DJ6" s="35">
        <f t="shared" ref="DJ6:DR6" si="12">IF(DJ7="",NA(),DJ7)</f>
        <v>24.29</v>
      </c>
      <c r="DK6" s="35">
        <f t="shared" si="12"/>
        <v>29.26</v>
      </c>
      <c r="DL6" s="35">
        <f t="shared" si="12"/>
        <v>34.200000000000003</v>
      </c>
      <c r="DM6" s="35">
        <f t="shared" si="12"/>
        <v>39.15</v>
      </c>
      <c r="DN6" s="35">
        <f t="shared" si="12"/>
        <v>18.600000000000001</v>
      </c>
      <c r="DO6" s="35">
        <f t="shared" si="12"/>
        <v>9.51</v>
      </c>
      <c r="DP6" s="35">
        <f t="shared" si="12"/>
        <v>44.22</v>
      </c>
      <c r="DQ6" s="35">
        <f t="shared" si="12"/>
        <v>39.64</v>
      </c>
      <c r="DR6" s="35">
        <f t="shared" si="12"/>
        <v>33.75</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322016</v>
      </c>
      <c r="D7" s="37">
        <v>46</v>
      </c>
      <c r="E7" s="37">
        <v>18</v>
      </c>
      <c r="F7" s="37">
        <v>1</v>
      </c>
      <c r="G7" s="37">
        <v>0</v>
      </c>
      <c r="H7" s="37" t="s">
        <v>96</v>
      </c>
      <c r="I7" s="37" t="s">
        <v>97</v>
      </c>
      <c r="J7" s="37" t="s">
        <v>98</v>
      </c>
      <c r="K7" s="37" t="s">
        <v>99</v>
      </c>
      <c r="L7" s="37" t="s">
        <v>100</v>
      </c>
      <c r="M7" s="37" t="s">
        <v>101</v>
      </c>
      <c r="N7" s="38" t="s">
        <v>102</v>
      </c>
      <c r="O7" s="38">
        <v>-16.100000000000001</v>
      </c>
      <c r="P7" s="38">
        <v>0.01</v>
      </c>
      <c r="Q7" s="38">
        <v>100</v>
      </c>
      <c r="R7" s="38">
        <v>3080</v>
      </c>
      <c r="S7" s="38">
        <v>200772</v>
      </c>
      <c r="T7" s="38">
        <v>572.99</v>
      </c>
      <c r="U7" s="38">
        <v>350.39</v>
      </c>
      <c r="V7" s="38">
        <v>15</v>
      </c>
      <c r="W7" s="38">
        <v>0.24</v>
      </c>
      <c r="X7" s="38">
        <v>62.5</v>
      </c>
      <c r="Y7" s="38">
        <v>70.849999999999994</v>
      </c>
      <c r="Z7" s="38">
        <v>71.86</v>
      </c>
      <c r="AA7" s="38">
        <v>60.42</v>
      </c>
      <c r="AB7" s="38">
        <v>58.96</v>
      </c>
      <c r="AC7" s="38">
        <v>61.56</v>
      </c>
      <c r="AD7" s="38">
        <v>100.37</v>
      </c>
      <c r="AE7" s="38">
        <v>109.03</v>
      </c>
      <c r="AF7" s="38">
        <v>86.84</v>
      </c>
      <c r="AG7" s="38">
        <v>89.75</v>
      </c>
      <c r="AH7" s="38">
        <v>96.14</v>
      </c>
      <c r="AI7" s="38">
        <v>97.34</v>
      </c>
      <c r="AJ7" s="38">
        <v>905.84</v>
      </c>
      <c r="AK7" s="38">
        <v>928.04</v>
      </c>
      <c r="AL7" s="38">
        <v>1193.6400000000001</v>
      </c>
      <c r="AM7" s="38">
        <v>1505.31</v>
      </c>
      <c r="AN7" s="38">
        <v>1597.64</v>
      </c>
      <c r="AO7" s="38">
        <v>55.24</v>
      </c>
      <c r="AP7" s="38">
        <v>34.340000000000003</v>
      </c>
      <c r="AQ7" s="38">
        <v>254.32</v>
      </c>
      <c r="AR7" s="38">
        <v>249.76</v>
      </c>
      <c r="AS7" s="38">
        <v>237</v>
      </c>
      <c r="AT7" s="38">
        <v>214.44</v>
      </c>
      <c r="AU7" s="38">
        <v>8.99</v>
      </c>
      <c r="AV7" s="38">
        <v>9.2899999999999991</v>
      </c>
      <c r="AW7" s="38">
        <v>8.49</v>
      </c>
      <c r="AX7" s="38">
        <v>6.21</v>
      </c>
      <c r="AY7" s="38">
        <v>7.58</v>
      </c>
      <c r="AZ7" s="38">
        <v>291.2</v>
      </c>
      <c r="BA7" s="38">
        <v>202.79</v>
      </c>
      <c r="BB7" s="38">
        <v>277.89</v>
      </c>
      <c r="BC7" s="38">
        <v>256.37</v>
      </c>
      <c r="BD7" s="38">
        <v>135.35</v>
      </c>
      <c r="BE7" s="38">
        <v>140.88999999999999</v>
      </c>
      <c r="BF7" s="38">
        <v>291.97000000000003</v>
      </c>
      <c r="BG7" s="38">
        <v>419.19</v>
      </c>
      <c r="BH7" s="38">
        <v>305.93</v>
      </c>
      <c r="BI7" s="38">
        <v>328.99</v>
      </c>
      <c r="BJ7" s="38">
        <v>281.13</v>
      </c>
      <c r="BK7" s="38">
        <v>503.8</v>
      </c>
      <c r="BL7" s="38">
        <v>768.3</v>
      </c>
      <c r="BM7" s="38">
        <v>855.65</v>
      </c>
      <c r="BN7" s="38">
        <v>862.99</v>
      </c>
      <c r="BO7" s="38">
        <v>782.91</v>
      </c>
      <c r="BP7" s="38">
        <v>780.89</v>
      </c>
      <c r="BQ7" s="38">
        <v>56.96</v>
      </c>
      <c r="BR7" s="38">
        <v>58.15</v>
      </c>
      <c r="BS7" s="38">
        <v>43.95</v>
      </c>
      <c r="BT7" s="38">
        <v>40.83</v>
      </c>
      <c r="BU7" s="38">
        <v>43.89</v>
      </c>
      <c r="BV7" s="38">
        <v>51.58</v>
      </c>
      <c r="BW7" s="38">
        <v>53.36</v>
      </c>
      <c r="BX7" s="38">
        <v>52.23</v>
      </c>
      <c r="BY7" s="38">
        <v>50.06</v>
      </c>
      <c r="BZ7" s="38">
        <v>49.38</v>
      </c>
      <c r="CA7" s="38">
        <v>48.58</v>
      </c>
      <c r="CB7" s="38">
        <v>268.57</v>
      </c>
      <c r="CC7" s="38">
        <v>266.13</v>
      </c>
      <c r="CD7" s="38">
        <v>351.44</v>
      </c>
      <c r="CE7" s="38">
        <v>371.97</v>
      </c>
      <c r="CF7" s="38">
        <v>345.99</v>
      </c>
      <c r="CG7" s="38">
        <v>333.58</v>
      </c>
      <c r="CH7" s="38">
        <v>347.38</v>
      </c>
      <c r="CI7" s="38">
        <v>294.05</v>
      </c>
      <c r="CJ7" s="38">
        <v>309.22000000000003</v>
      </c>
      <c r="CK7" s="38">
        <v>316.97000000000003</v>
      </c>
      <c r="CL7" s="38">
        <v>328.08</v>
      </c>
      <c r="CM7" s="38">
        <v>62.5</v>
      </c>
      <c r="CN7" s="38">
        <v>62.5</v>
      </c>
      <c r="CO7" s="38">
        <v>62.5</v>
      </c>
      <c r="CP7" s="38">
        <v>50</v>
      </c>
      <c r="CQ7" s="38">
        <v>50</v>
      </c>
      <c r="CR7" s="38">
        <v>41.51</v>
      </c>
      <c r="CS7" s="38">
        <v>49.31</v>
      </c>
      <c r="CT7" s="38">
        <v>50.56</v>
      </c>
      <c r="CU7" s="38">
        <v>47.35</v>
      </c>
      <c r="CV7" s="38">
        <v>46.36</v>
      </c>
      <c r="CW7" s="38">
        <v>46.74</v>
      </c>
      <c r="CX7" s="38">
        <v>100</v>
      </c>
      <c r="CY7" s="38">
        <v>100</v>
      </c>
      <c r="CZ7" s="38">
        <v>100</v>
      </c>
      <c r="DA7" s="38">
        <v>100</v>
      </c>
      <c r="DB7" s="38">
        <v>100</v>
      </c>
      <c r="DC7" s="38">
        <v>68.72</v>
      </c>
      <c r="DD7" s="38">
        <v>57.28</v>
      </c>
      <c r="DE7" s="38">
        <v>83.85</v>
      </c>
      <c r="DF7" s="38">
        <v>81.209999999999994</v>
      </c>
      <c r="DG7" s="38">
        <v>83.08</v>
      </c>
      <c r="DH7" s="38">
        <v>81.12</v>
      </c>
      <c r="DI7" s="38">
        <v>19.34</v>
      </c>
      <c r="DJ7" s="38">
        <v>24.29</v>
      </c>
      <c r="DK7" s="38">
        <v>29.26</v>
      </c>
      <c r="DL7" s="38">
        <v>34.200000000000003</v>
      </c>
      <c r="DM7" s="38">
        <v>39.15</v>
      </c>
      <c r="DN7" s="38">
        <v>18.600000000000001</v>
      </c>
      <c r="DO7" s="38">
        <v>9.51</v>
      </c>
      <c r="DP7" s="38">
        <v>44.22</v>
      </c>
      <c r="DQ7" s="38">
        <v>39.64</v>
      </c>
      <c r="DR7" s="38">
        <v>33.75</v>
      </c>
      <c r="DS7" s="38">
        <v>33.200000000000003</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2022-02-14T00:12:06Z</cp:lastPrinted>
  <dcterms:modified xsi:type="dcterms:W3CDTF">2022-02-14T00:12:08Z</dcterms:modified>
</cp:coreProperties>
</file>