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01_松江市\"/>
    </mc:Choice>
  </mc:AlternateContent>
  <workbookProtection workbookAlgorithmName="SHA-512" workbookHashValue="JQlrusszP2iUEGrj+xaKG0MD5RC3st4YF+Gln3jCFNES1xFkfdMj/Ew4FXhDMSvhSUe0CQzKEQF7m0iVC7uP5Q==" workbookSaltValue="/iyPG+AS8paQfU1/BDiWqA=="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<sst xmlns="http://schemas.openxmlformats.org/spreadsheetml/2006/main" count="253" uniqueCount="116">
  <si>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</si>
  <si>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</si>
  <si>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</si>
  <si>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</si>
  <si>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</si>
  <si>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</si>
  <si>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</si>
  <si>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</si>
  <si>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</si>
  <si>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</si>
  <si>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</si>
  <si>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</si>
  <si>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</si>
  <si>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</si>
  <si>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</si>
  <si>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</si>
  <si>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</si>
  <si>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</si>
  <si>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</si>
  <si>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</si>
  <si>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</si>
  <si>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</si>
  <si>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</si>
  <si>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</si>
  <si>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</si>
  <si>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</si>
  <si>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</si>
  <si>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</si>
  <si>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</si>
  <si>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</si>
  <si>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</si>
  <si>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</si>
  <si>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</si>
  <si>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</si>
  <si>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</si>
  <si>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</si>
  <si>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</si>
  <si>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</si>
  <si>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</si>
  <si>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</si>
  <si>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</si>
  <si>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</si>
  <si>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</si>
  <si>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</si>
  <si>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</si>
  <si>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</si>
  <si>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</si>
  <si>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</si>
  <si>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</si>
  <si>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</si>
  <si>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</si>
  <si>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</si>
  <si>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</si>
  <si>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</si>
  <si>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</si>
  <si>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</si>
  <si>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</si>
  <si>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</si>
  <si>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</si>
  <si>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</si>
  <si>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</si>
  <si>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</si>
  <si>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</si>
  <si>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</si>
  <si>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</si>
  <si>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</si>
  <si>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</si>
  <si>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</si>
  <si>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</si>
  <si>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</si>
  <si>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</si>
  <si>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</si>
  <si>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</si>
  <si>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</si>
  <si>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</si>
  <si>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</si>
  <si>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</si>
  <si>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</si>
  <si>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</si>
  <si>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</si>
  <si>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</si>
  <si>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</si>
  <si>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</si>
  <si>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</si>
  <si>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</si>
  <si>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</si>
  <si>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</si>
  <si>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</si>
  <si>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</si>
  <si>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</si>
  <si>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</si>
  <si>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</si>
  <si>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</si>
  <si>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</si>
  <si>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</si>
  <si>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</si>
  <si>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</si>
  <si>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</si>
  <si>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</si>
  <si>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</si>
  <si>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</si>
  <si>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</si>
  <si>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</si>
  <si>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</si>
  <si>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</si>
  <si>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</si>
  <si>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</si>
  <si>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</si>
  <si>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</si>
  <si>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</si>
  <si>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</si>
  <si>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</si>
  <si>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</si>
  <si>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のほか、集落排水事業や公設浄化槽事業を含めた下水道事業全体として、概ね健全な経営であり、今後も、上下水道事業経営の指針となる経営計画にある施策に関し、毎年度、PDCAサイクルによる進行管理を通じ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へ下水道事業を再構築を図ることで、将来にわたり事業を健全に運営できる体制を構築していく。</t>
    <rPh sb="75" eb="77">
      <t>シサク</t>
    </rPh>
    <rPh sb="78" eb="79">
      <t>カン</t>
    </rPh>
    <rPh sb="101" eb="102">
      <t>ツウ</t>
    </rPh>
    <phoneticPr fontId="4"/>
  </si>
  <si>
    <t>　当事業は、一般会計からの繰入れや長期前受金戻入など、使用料以外の収入のほか、公共下水道等他の事業と一体で経営しなければ、健全性が保てない状況である。
　①経常収支比率が100%を下回り、総収益のうち下水道使用料の占める割合は42%で、繰出基準に基づく一般会計繰入金など使用料以外の収入を含めても費用を賄えていない。また、②累積欠損金については、他事業も含めた会計全体での欠損金が生じないよう、更なる経費削減に努める。
　③流動比率は、20%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④企業債残高対事業規模比率は、企業債残高の減少に伴って前年度に比べ低下している。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⑦施設利用率が低いが、その要因は浄化槽の人槽規模に対し1戸当たりの人数が少ないこと等が考えられる。
　⑧水洗化率は100%である。</t>
    <rPh sb="90" eb="92">
      <t>シタマワ</t>
    </rPh>
    <rPh sb="221" eb="223">
      <t>ミマン</t>
    </rPh>
    <rPh sb="341" eb="346">
      <t>キギョウサイザンダカ</t>
    </rPh>
    <rPh sb="347" eb="349">
      <t>ゲンショウ</t>
    </rPh>
    <rPh sb="350" eb="351">
      <t>トモナ</t>
    </rPh>
    <rPh sb="353" eb="356">
      <t>ゼンネンド</t>
    </rPh>
    <rPh sb="357" eb="358">
      <t>クラ</t>
    </rPh>
    <rPh sb="359" eb="361">
      <t>テイカ</t>
    </rPh>
    <rPh sb="505" eb="507">
      <t>ヨウイン</t>
    </rPh>
    <rPh sb="508" eb="511">
      <t>ジョウカソウ</t>
    </rPh>
    <rPh sb="512" eb="516">
      <t>ジンソウキボ</t>
    </rPh>
    <rPh sb="517" eb="518">
      <t>タイ</t>
    </rPh>
    <rPh sb="520" eb="522">
      <t>コア</t>
    </rPh>
    <rPh sb="525" eb="527">
      <t>ニンズウ</t>
    </rPh>
    <rPh sb="528" eb="529">
      <t>スク</t>
    </rPh>
    <rPh sb="533" eb="534">
      <t>ナド</t>
    </rPh>
    <rPh sb="535" eb="536">
      <t>カンガ</t>
    </rPh>
    <phoneticPr fontId="16"/>
  </si>
  <si>
    <t>　平成30年度で公設浄化槽設置事業は終了したが、現在、法定耐用年数に達するものはなく、今後当分の間は更新事業は発生しない予定である。
　①有形固定資産減価償却率は、年々上昇してきており、類似団体を上回った。また、今後も上昇するものと見込んでいる。
　施設は各戸に設置する浄化槽のみで、管渠は有していない。</t>
    <rPh sb="1" eb="3">
      <t>ヘイセイ</t>
    </rPh>
    <rPh sb="5" eb="7">
      <t>ネンド</t>
    </rPh>
    <rPh sb="8" eb="13">
      <t>コウセツジョウカソウ</t>
    </rPh>
    <rPh sb="13" eb="15">
      <t>セッチ</t>
    </rPh>
    <rPh sb="15" eb="17">
      <t>ジギョウ</t>
    </rPh>
    <rPh sb="18" eb="20">
      <t>シュウリョウ</t>
    </rPh>
    <rPh sb="98" eb="100">
      <t>ウワマワ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</si>
</sst>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b/>
      <sz val="13"/>
      <color theme="3"/>
      <name val="ＭＳ 明朝"/>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43-44A7-A41D-D186B54EAB2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D43-44A7-A41D-D186B54EAB2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46.94</c:v>
                </c:pt>
                <c:pt idx="1">
                  <c:v>48.66</c:v>
                </c:pt>
                <c:pt idx="2">
                  <c:v>43.97</c:v>
                </c:pt>
                <c:pt idx="3">
                  <c:v>46.21</c:v>
                </c:pt>
                <c:pt idx="4">
                  <c:v>48.45</c:v>
                </c:pt>
              </c:numCache>
            </c:numRef>
          </c:val>
          <c:extLst>
            <c:ext xmlns:c16="http://schemas.microsoft.com/office/drawing/2014/chart" uri="{C3380CC4-5D6E-409C-BE32-E72D297353CC}">
              <c16:uniqueId val="{00000000-11F6-4ED7-A898-E31920CBE2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11F6-4ED7-A898-E31920CBE2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ACE-4726-9509-00A12DB23B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9ACE-4726-9509-00A12DB23B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59.13</c:v>
                </c:pt>
                <c:pt idx="1">
                  <c:v>61.17</c:v>
                </c:pt>
                <c:pt idx="2">
                  <c:v>57.34</c:v>
                </c:pt>
                <c:pt idx="3">
                  <c:v>58.35</c:v>
                </c:pt>
                <c:pt idx="4">
                  <c:v>61.31</c:v>
                </c:pt>
              </c:numCache>
            </c:numRef>
          </c:val>
          <c:extLst>
            <c:ext xmlns:c16="http://schemas.microsoft.com/office/drawing/2014/chart" uri="{C3380CC4-5D6E-409C-BE32-E72D297353CC}">
              <c16:uniqueId val="{00000000-C537-434F-808D-2E9898E45D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61.67</c:v>
                </c:pt>
                <c:pt idx="1">
                  <c:v>81.53</c:v>
                </c:pt>
                <c:pt idx="2">
                  <c:v>88.66</c:v>
                </c:pt>
                <c:pt idx="3">
                  <c:v>96.05</c:v>
                </c:pt>
                <c:pt idx="4">
                  <c:v>99.03</c:v>
                </c:pt>
              </c:numCache>
            </c:numRef>
          </c:val>
          <c:smooth val="0"/>
          <c:extLst>
            <c:ext xmlns:c16="http://schemas.microsoft.com/office/drawing/2014/chart" uri="{C3380CC4-5D6E-409C-BE32-E72D297353CC}">
              <c16:uniqueId val="{00000001-C537-434F-808D-2E9898E45D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16.07</c:v>
                </c:pt>
                <c:pt idx="1">
                  <c:v>19.649999999999999</c:v>
                </c:pt>
                <c:pt idx="2">
                  <c:v>23.03</c:v>
                </c:pt>
                <c:pt idx="3">
                  <c:v>26.49</c:v>
                </c:pt>
                <c:pt idx="4">
                  <c:v>30.45</c:v>
                </c:pt>
              </c:numCache>
            </c:numRef>
          </c:val>
          <c:extLst>
            <c:ext xmlns:c16="http://schemas.microsoft.com/office/drawing/2014/chart" uri="{C3380CC4-5D6E-409C-BE32-E72D297353CC}">
              <c16:uniqueId val="{00000000-2974-479B-A84B-7079F6173C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28.86</c:v>
                </c:pt>
                <c:pt idx="1">
                  <c:v>18.39</c:v>
                </c:pt>
                <c:pt idx="2">
                  <c:v>21.11</c:v>
                </c:pt>
                <c:pt idx="3">
                  <c:v>23.76</c:v>
                </c:pt>
                <c:pt idx="4">
                  <c:v>15.74</c:v>
                </c:pt>
              </c:numCache>
            </c:numRef>
          </c:val>
          <c:smooth val="0"/>
          <c:extLst>
            <c:ext xmlns:c16="http://schemas.microsoft.com/office/drawing/2014/chart" uri="{C3380CC4-5D6E-409C-BE32-E72D297353CC}">
              <c16:uniqueId val="{00000001-2974-479B-A84B-7079F6173C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AC-47D6-B993-ED3B2D7DF8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AC-47D6-B993-ED3B2D7DF8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574.64</c:v>
                </c:pt>
                <c:pt idx="1">
                  <c:v>564.74</c:v>
                </c:pt>
                <c:pt idx="2">
                  <c:v>790.11</c:v>
                </c:pt>
                <c:pt idx="3">
                  <c:v>910.52</c:v>
                </c:pt>
                <c:pt idx="4">
                  <c:v>1012.93</c:v>
                </c:pt>
              </c:numCache>
            </c:numRef>
          </c:val>
          <c:extLst>
            <c:ext xmlns:c16="http://schemas.microsoft.com/office/drawing/2014/chart" uri="{C3380CC4-5D6E-409C-BE32-E72D297353CC}">
              <c16:uniqueId val="{00000000-643B-4BF8-8E83-BC9875775FD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593.35</c:v>
                </c:pt>
                <c:pt idx="1">
                  <c:v>198.82</c:v>
                </c:pt>
                <c:pt idx="2">
                  <c:v>132.37</c:v>
                </c:pt>
                <c:pt idx="3">
                  <c:v>123.82</c:v>
                </c:pt>
                <c:pt idx="4">
                  <c:v>74.239999999999995</c:v>
                </c:pt>
              </c:numCache>
            </c:numRef>
          </c:val>
          <c:smooth val="0"/>
          <c:extLst>
            <c:ext xmlns:c16="http://schemas.microsoft.com/office/drawing/2014/chart" uri="{C3380CC4-5D6E-409C-BE32-E72D297353CC}">
              <c16:uniqueId val="{00000001-643B-4BF8-8E83-BC9875775FD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14.47</c:v>
                </c:pt>
                <c:pt idx="1">
                  <c:v>14.77</c:v>
                </c:pt>
                <c:pt idx="2">
                  <c:v>11.67</c:v>
                </c:pt>
                <c:pt idx="3">
                  <c:v>17.61</c:v>
                </c:pt>
                <c:pt idx="4">
                  <c:v>16.11</c:v>
                </c:pt>
              </c:numCache>
            </c:numRef>
          </c:val>
          <c:extLst>
            <c:ext xmlns:c16="http://schemas.microsoft.com/office/drawing/2014/chart" uri="{C3380CC4-5D6E-409C-BE32-E72D297353CC}">
              <c16:uniqueId val="{00000000-1741-4564-9305-A15138BE38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-56.64</c:v>
                </c:pt>
                <c:pt idx="1">
                  <c:v>14.36</c:v>
                </c:pt>
                <c:pt idx="2">
                  <c:v>104.38</c:v>
                </c:pt>
                <c:pt idx="3">
                  <c:v>89.72</c:v>
                </c:pt>
                <c:pt idx="4">
                  <c:v>100.47</c:v>
                </c:pt>
              </c:numCache>
            </c:numRef>
          </c:val>
          <c:smooth val="0"/>
          <c:extLst>
            <c:ext xmlns:c16="http://schemas.microsoft.com/office/drawing/2014/chart" uri="{C3380CC4-5D6E-409C-BE32-E72D297353CC}">
              <c16:uniqueId val="{00000001-1741-4564-9305-A15138BE38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416.54</c:v>
                </c:pt>
                <c:pt idx="1">
                  <c:v>409.38</c:v>
                </c:pt>
                <c:pt idx="2">
                  <c:v>468.73</c:v>
                </c:pt>
                <c:pt idx="3">
                  <c:v>451.45</c:v>
                </c:pt>
                <c:pt idx="4">
                  <c:v>390.77</c:v>
                </c:pt>
              </c:numCache>
            </c:numRef>
          </c:val>
          <c:extLst>
            <c:ext xmlns:c16="http://schemas.microsoft.com/office/drawing/2014/chart" uri="{C3380CC4-5D6E-409C-BE32-E72D297353CC}">
              <c16:uniqueId val="{00000000-089F-425A-AA46-CE779C1FDF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089F-425A-AA46-CE779C1FDF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39.94</c:v>
                </c:pt>
                <c:pt idx="1">
                  <c:v>42.27</c:v>
                </c:pt>
                <c:pt idx="2">
                  <c:v>36.92</c:v>
                </c:pt>
                <c:pt idx="3">
                  <c:v>37.909999999999997</c:v>
                </c:pt>
                <c:pt idx="4">
                  <c:v>38.409999999999997</c:v>
                </c:pt>
              </c:numCache>
            </c:numRef>
          </c:val>
          <c:extLst>
            <c:ext xmlns:c16="http://schemas.microsoft.com/office/drawing/2014/chart" uri="{C3380CC4-5D6E-409C-BE32-E72D297353CC}">
              <c16:uniqueId val="{00000000-D3DF-4899-BA5E-9F5AD633F6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D3DF-4899-BA5E-9F5AD633F6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405.88</c:v>
                </c:pt>
                <c:pt idx="1">
                  <c:v>381.35</c:v>
                </c:pt>
                <c:pt idx="2">
                  <c:v>423.66</c:v>
                </c:pt>
                <c:pt idx="3">
                  <c:v>418.17</c:v>
                </c:pt>
                <c:pt idx="4">
                  <c:v>415.13</c:v>
                </c:pt>
              </c:numCache>
            </c:numRef>
          </c:val>
          <c:extLst>
            <c:ext xmlns:c16="http://schemas.microsoft.com/office/drawing/2014/chart" uri="{C3380CC4-5D6E-409C-BE32-E72D297353CC}">
              <c16:uniqueId val="{00000000-CFF1-4A62-BEB5-49DD6F813C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CFF1-4A62-BEB5-49DD6F813C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7" zoomScale="85" zoomScaleNormal="85" workbookViewId="0">
      <selection activeCell="BK45" sqref="BK4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松江市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自治体職員</v>
      </c>
      <c r="AE8" s="73"/>
      <c r="AF8" s="73"/>
      <c r="AG8" s="73"/>
      <c r="AH8" s="73"/>
      <c r="AI8" s="73"/>
      <c r="AJ8" s="73"/>
      <c r="AK8" s="3"/>
      <c r="AL8" s="69">
        <f>データ!S6</f>
        <v>200772</v>
      </c>
      <c r="AM8" s="69"/>
      <c r="AN8" s="69"/>
      <c r="AO8" s="69"/>
      <c r="AP8" s="69"/>
      <c r="AQ8" s="69"/>
      <c r="AR8" s="69"/>
      <c r="AS8" s="69"/>
      <c r="AT8" s="68">
        <f>データ!T6</f>
        <v>572.99</v>
      </c>
      <c r="AU8" s="68"/>
      <c r="AV8" s="68"/>
      <c r="AW8" s="68"/>
      <c r="AX8" s="68"/>
      <c r="AY8" s="68"/>
      <c r="AZ8" s="68"/>
      <c r="BA8" s="68"/>
      <c r="BB8" s="68">
        <f>データ!U6</f>
        <v>350.39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31.24</v>
      </c>
      <c r="J10" s="68"/>
      <c r="K10" s="68"/>
      <c r="L10" s="68"/>
      <c r="M10" s="68"/>
      <c r="N10" s="68"/>
      <c r="O10" s="68"/>
      <c r="P10" s="68">
        <f>データ!P6</f>
        <v>0.82</v>
      </c>
      <c r="Q10" s="68"/>
      <c r="R10" s="68"/>
      <c r="S10" s="68"/>
      <c r="T10" s="68"/>
      <c r="U10" s="68"/>
      <c r="V10" s="68"/>
      <c r="W10" s="68">
        <f>データ!Q6</f>
        <v>100</v>
      </c>
      <c r="X10" s="68"/>
      <c r="Y10" s="68"/>
      <c r="Z10" s="68"/>
      <c r="AA10" s="68"/>
      <c r="AB10" s="68"/>
      <c r="AC10" s="68"/>
      <c r="AD10" s="69">
        <f>データ!R6</f>
        <v>3080</v>
      </c>
      <c r="AE10" s="69"/>
      <c r="AF10" s="69"/>
      <c r="AG10" s="69"/>
      <c r="AH10" s="69"/>
      <c r="AI10" s="69"/>
      <c r="AJ10" s="69"/>
      <c r="AK10" s="2"/>
      <c r="AL10" s="69">
        <f>データ!V6</f>
        <v>1647</v>
      </c>
      <c r="AM10" s="69"/>
      <c r="AN10" s="69"/>
      <c r="AO10" s="69"/>
      <c r="AP10" s="69"/>
      <c r="AQ10" s="69"/>
      <c r="AR10" s="69"/>
      <c r="AS10" s="69"/>
      <c r="AT10" s="68">
        <f>データ!W6</f>
        <v>215.85</v>
      </c>
      <c r="AU10" s="68"/>
      <c r="AV10" s="68"/>
      <c r="AW10" s="68"/>
      <c r="AX10" s="68"/>
      <c r="AY10" s="68"/>
      <c r="AZ10" s="68"/>
      <c r="BA10" s="68"/>
      <c r="BB10" s="68">
        <f>データ!X6</f>
        <v>7.63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lwt/ioeK2ifN6MwQhR1tsVLNxmyhBcGnoxuj9sXK7sPJY0Zcl/TnC7LMuCcJ5s1qnv3oLPy5Xlwai3kC2NNlAQ==" saltValue="m7ZATA6OpE47wbfmcOdE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322016</v>
      </c>
      <c r="D6" s="33">
        <f t="shared" si="3"/>
        <v>46</v>
      </c>
      <c r="E6" s="33">
        <f t="shared" si="3"/>
        <v>18</v>
      </c>
      <c r="F6" s="33">
        <f t="shared" si="3"/>
        <v>0</v>
      </c>
      <c r="G6" s="33">
        <f t="shared" si="3"/>
        <v>0</v>
      </c>
      <c r="H6" s="33" t="str">
        <f t="shared" si="3"/>
        <v>島根県　松江市</v>
      </c>
      <c r="I6" s="33" t="str">
        <f t="shared" si="3"/>
        <v>法適用</v>
      </c>
      <c r="J6" s="33" t="str">
        <f t="shared" si="3"/>
        <v>下水道事業</v>
      </c>
      <c r="K6" s="33" t="str">
        <f t="shared" si="3"/>
        <v>特定地域生活排水処理</v>
      </c>
      <c r="L6" s="33" t="str">
        <f t="shared" si="3"/>
        <v>K2</v>
      </c>
      <c r="M6" s="33" t="str">
        <f t="shared" si="3"/>
        <v>自治体職員</v>
      </c>
      <c r="N6" s="34" t="str">
        <f t="shared" si="3"/>
        <v>-</v>
      </c>
      <c r="O6" s="34">
        <f t="shared" si="3"/>
        <v>31.24</v>
      </c>
      <c r="P6" s="34">
        <f t="shared" si="3"/>
        <v>0.82</v>
      </c>
      <c r="Q6" s="34">
        <f t="shared" si="3"/>
        <v>100</v>
      </c>
      <c r="R6" s="34">
        <f t="shared" si="3"/>
        <v>3080</v>
      </c>
      <c r="S6" s="34">
        <f t="shared" si="3"/>
        <v>200772</v>
      </c>
      <c r="T6" s="34">
        <f t="shared" si="3"/>
        <v>572.99</v>
      </c>
      <c r="U6" s="34">
        <f t="shared" si="3"/>
        <v>350.39</v>
      </c>
      <c r="V6" s="34">
        <f t="shared" si="3"/>
        <v>1647</v>
      </c>
      <c r="W6" s="34">
        <f t="shared" si="3"/>
        <v>215.85</v>
      </c>
      <c r="X6" s="34">
        <f t="shared" si="3"/>
        <v>7.63</v>
      </c>
      <c r="Y6" s="35">
        <f>IF(Y7="",NA(),Y7)</f>
        <v>59.13</v>
      </c>
      <c r="Z6" s="35">
        <f t="shared" ref="Z6:AH6" si="4">IF(Z7="",NA(),Z7)</f>
        <v>61.17</v>
      </c>
      <c r="AA6" s="35">
        <f t="shared" si="4"/>
        <v>57.34</v>
      </c>
      <c r="AB6" s="35">
        <f t="shared" si="4"/>
        <v>58.35</v>
      </c>
      <c r="AC6" s="35">
        <f t="shared" si="4"/>
        <v>61.31</v>
      </c>
      <c r="AD6" s="35">
        <f t="shared" si="4"/>
        <v>61.67</v>
      </c>
      <c r="AE6" s="35">
        <f t="shared" si="4"/>
        <v>81.53</v>
      </c>
      <c r="AF6" s="35">
        <f t="shared" si="4"/>
        <v>88.66</v>
      </c>
      <c r="AG6" s="35">
        <f t="shared" si="4"/>
        <v>96.05</v>
      </c>
      <c r="AH6" s="35">
        <f t="shared" si="4"/>
        <v>99.03</v>
      </c>
      <c r="AI6" s="34" t="str">
        <f>IF(AI7="","",IF(AI7="-","【-】","【"&amp;SUBSTITUTE(TEXT(AI7,"#,##0.00"),"-","△")&amp;"】"))</f>
        <v>【98.17】</v>
      </c>
      <c r="AJ6" s="35">
        <f>IF(AJ7="",NA(),AJ7)</f>
        <v>574.64</v>
      </c>
      <c r="AK6" s="35">
        <f t="shared" ref="AK6:AS6" si="5">IF(AK7="",NA(),AK7)</f>
        <v>564.74</v>
      </c>
      <c r="AL6" s="35">
        <f t="shared" si="5"/>
        <v>790.11</v>
      </c>
      <c r="AM6" s="35">
        <f t="shared" si="5"/>
        <v>910.52</v>
      </c>
      <c r="AN6" s="35">
        <f t="shared" si="5"/>
        <v>1012.93</v>
      </c>
      <c r="AO6" s="35">
        <f t="shared" si="5"/>
        <v>593.35</v>
      </c>
      <c r="AP6" s="35">
        <f t="shared" si="5"/>
        <v>198.82</v>
      </c>
      <c r="AQ6" s="35">
        <f t="shared" si="5"/>
        <v>132.37</v>
      </c>
      <c r="AR6" s="35">
        <f t="shared" si="5"/>
        <v>123.82</v>
      </c>
      <c r="AS6" s="35">
        <f t="shared" si="5"/>
        <v>74.239999999999995</v>
      </c>
      <c r="AT6" s="34" t="str">
        <f>IF(AT7="","",IF(AT7="-","【-】","【"&amp;SUBSTITUTE(TEXT(AT7,"#,##0.00"),"-","△")&amp;"】"))</f>
        <v>【92.20】</v>
      </c>
      <c r="AU6" s="35">
        <f>IF(AU7="",NA(),AU7)</f>
        <v>14.47</v>
      </c>
      <c r="AV6" s="35">
        <f t="shared" ref="AV6:BD6" si="6">IF(AV7="",NA(),AV7)</f>
        <v>14.77</v>
      </c>
      <c r="AW6" s="35">
        <f t="shared" si="6"/>
        <v>11.67</v>
      </c>
      <c r="AX6" s="35">
        <f t="shared" si="6"/>
        <v>17.61</v>
      </c>
      <c r="AY6" s="35">
        <f t="shared" si="6"/>
        <v>16.11</v>
      </c>
      <c r="AZ6" s="35">
        <f t="shared" si="6"/>
        <v>-56.64</v>
      </c>
      <c r="BA6" s="35">
        <f t="shared" si="6"/>
        <v>14.36</v>
      </c>
      <c r="BB6" s="35">
        <f t="shared" si="6"/>
        <v>104.38</v>
      </c>
      <c r="BC6" s="35">
        <f t="shared" si="6"/>
        <v>89.72</v>
      </c>
      <c r="BD6" s="35">
        <f t="shared" si="6"/>
        <v>100.47</v>
      </c>
      <c r="BE6" s="34" t="str">
        <f>IF(BE7="","",IF(BE7="-","【-】","【"&amp;SUBSTITUTE(TEXT(BE7,"#,##0.00"),"-","△")&amp;"】"))</f>
        <v>【106.38】</v>
      </c>
      <c r="BF6" s="35">
        <f>IF(BF7="",NA(),BF7)</f>
        <v>416.54</v>
      </c>
      <c r="BG6" s="35">
        <f t="shared" ref="BG6:BO6" si="7">IF(BG7="",NA(),BG7)</f>
        <v>409.38</v>
      </c>
      <c r="BH6" s="35">
        <f t="shared" si="7"/>
        <v>468.73</v>
      </c>
      <c r="BI6" s="35">
        <f t="shared" si="7"/>
        <v>451.45</v>
      </c>
      <c r="BJ6" s="35">
        <f t="shared" si="7"/>
        <v>390.77</v>
      </c>
      <c r="BK6" s="35">
        <f t="shared" si="7"/>
        <v>248.44</v>
      </c>
      <c r="BL6" s="35">
        <f t="shared" si="7"/>
        <v>244.85</v>
      </c>
      <c r="BM6" s="35">
        <f t="shared" si="7"/>
        <v>296.89</v>
      </c>
      <c r="BN6" s="35">
        <f t="shared" si="7"/>
        <v>270.57</v>
      </c>
      <c r="BO6" s="35">
        <f t="shared" si="7"/>
        <v>294.27</v>
      </c>
      <c r="BP6" s="34" t="str">
        <f>IF(BP7="","",IF(BP7="-","【-】","【"&amp;SUBSTITUTE(TEXT(BP7,"#,##0.00"),"-","△")&amp;"】"))</f>
        <v>【314.13】</v>
      </c>
      <c r="BQ6" s="35">
        <f>IF(BQ7="",NA(),BQ7)</f>
        <v>39.94</v>
      </c>
      <c r="BR6" s="35">
        <f t="shared" ref="BR6:BZ6" si="8">IF(BR7="",NA(),BR7)</f>
        <v>42.27</v>
      </c>
      <c r="BS6" s="35">
        <f t="shared" si="8"/>
        <v>36.92</v>
      </c>
      <c r="BT6" s="35">
        <f t="shared" si="8"/>
        <v>37.909999999999997</v>
      </c>
      <c r="BU6" s="35">
        <f t="shared" si="8"/>
        <v>38.409999999999997</v>
      </c>
      <c r="BV6" s="35">
        <f t="shared" si="8"/>
        <v>66.73</v>
      </c>
      <c r="BW6" s="35">
        <f t="shared" si="8"/>
        <v>64.78</v>
      </c>
      <c r="BX6" s="35">
        <f t="shared" si="8"/>
        <v>63.06</v>
      </c>
      <c r="BY6" s="35">
        <f t="shared" si="8"/>
        <v>62.5</v>
      </c>
      <c r="BZ6" s="35">
        <f t="shared" si="8"/>
        <v>60.59</v>
      </c>
      <c r="CA6" s="34" t="str">
        <f>IF(CA7="","",IF(CA7="-","【-】","【"&amp;SUBSTITUTE(TEXT(CA7,"#,##0.00"),"-","△")&amp;"】"))</f>
        <v>【58.42】</v>
      </c>
      <c r="CB6" s="35">
        <f>IF(CB7="",NA(),CB7)</f>
        <v>405.88</v>
      </c>
      <c r="CC6" s="35">
        <f t="shared" ref="CC6:CK6" si="9">IF(CC7="",NA(),CC7)</f>
        <v>381.35</v>
      </c>
      <c r="CD6" s="35">
        <f t="shared" si="9"/>
        <v>423.66</v>
      </c>
      <c r="CE6" s="35">
        <f t="shared" si="9"/>
        <v>418.17</v>
      </c>
      <c r="CF6" s="35">
        <f t="shared" si="9"/>
        <v>415.13</v>
      </c>
      <c r="CG6" s="35">
        <f t="shared" si="9"/>
        <v>241.29</v>
      </c>
      <c r="CH6" s="35">
        <f t="shared" si="9"/>
        <v>250.21</v>
      </c>
      <c r="CI6" s="35">
        <f t="shared" si="9"/>
        <v>264.77</v>
      </c>
      <c r="CJ6" s="35">
        <f t="shared" si="9"/>
        <v>269.33</v>
      </c>
      <c r="CK6" s="35">
        <f t="shared" si="9"/>
        <v>280.23</v>
      </c>
      <c r="CL6" s="34" t="str">
        <f>IF(CL7="","",IF(CL7="-","【-】","【"&amp;SUBSTITUTE(TEXT(CL7,"#,##0.00"),"-","△")&amp;"】"))</f>
        <v>【282.28】</v>
      </c>
      <c r="CM6" s="35">
        <f>IF(CM7="",NA(),CM7)</f>
        <v>46.94</v>
      </c>
      <c r="CN6" s="35">
        <f t="shared" ref="CN6:CV6" si="10">IF(CN7="",NA(),CN7)</f>
        <v>48.66</v>
      </c>
      <c r="CO6" s="35">
        <f t="shared" si="10"/>
        <v>43.97</v>
      </c>
      <c r="CP6" s="35">
        <f t="shared" si="10"/>
        <v>46.21</v>
      </c>
      <c r="CQ6" s="35">
        <f t="shared" si="10"/>
        <v>48.45</v>
      </c>
      <c r="CR6" s="35">
        <f t="shared" si="10"/>
        <v>61.94</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94.14</v>
      </c>
      <c r="DD6" s="35">
        <f t="shared" si="11"/>
        <v>92.44</v>
      </c>
      <c r="DE6" s="35">
        <f t="shared" si="11"/>
        <v>89.66</v>
      </c>
      <c r="DF6" s="35">
        <f t="shared" si="11"/>
        <v>90.63</v>
      </c>
      <c r="DG6" s="35">
        <f t="shared" si="11"/>
        <v>87.8</v>
      </c>
      <c r="DH6" s="34" t="str">
        <f>IF(DH7="","",IF(DH7="-","【-】","【"&amp;SUBSTITUTE(TEXT(DH7,"#,##0.00"),"-","△")&amp;"】"))</f>
        <v>【77.67】</v>
      </c>
      <c r="DI6" s="35">
        <f>IF(DI7="",NA(),DI7)</f>
        <v>16.07</v>
      </c>
      <c r="DJ6" s="35">
        <f t="shared" ref="DJ6:DR6" si="12">IF(DJ7="",NA(),DJ7)</f>
        <v>19.649999999999999</v>
      </c>
      <c r="DK6" s="35">
        <f t="shared" si="12"/>
        <v>23.03</v>
      </c>
      <c r="DL6" s="35">
        <f t="shared" si="12"/>
        <v>26.49</v>
      </c>
      <c r="DM6" s="35">
        <f t="shared" si="12"/>
        <v>30.45</v>
      </c>
      <c r="DN6" s="35">
        <f t="shared" si="12"/>
        <v>28.86</v>
      </c>
      <c r="DO6" s="35">
        <f t="shared" si="12"/>
        <v>18.39</v>
      </c>
      <c r="DP6" s="35">
        <f t="shared" si="12"/>
        <v>21.11</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322016</v>
      </c>
      <c r="D7" s="37">
        <v>46</v>
      </c>
      <c r="E7" s="37">
        <v>18</v>
      </c>
      <c r="F7" s="37">
        <v>0</v>
      </c>
      <c r="G7" s="37">
        <v>0</v>
      </c>
      <c r="H7" s="37" t="s">
        <v>96</v>
      </c>
      <c r="I7" s="37" t="s">
        <v>97</v>
      </c>
      <c r="J7" s="37" t="s">
        <v>98</v>
      </c>
      <c r="K7" s="37" t="s">
        <v>99</v>
      </c>
      <c r="L7" s="37" t="s">
        <v>100</v>
      </c>
      <c r="M7" s="37" t="s">
        <v>101</v>
      </c>
      <c r="N7" s="38" t="s">
        <v>102</v>
      </c>
      <c r="O7" s="38">
        <v>31.24</v>
      </c>
      <c r="P7" s="38">
        <v>0.82</v>
      </c>
      <c r="Q7" s="38">
        <v>100</v>
      </c>
      <c r="R7" s="38">
        <v>3080</v>
      </c>
      <c r="S7" s="38">
        <v>200772</v>
      </c>
      <c r="T7" s="38">
        <v>572.99</v>
      </c>
      <c r="U7" s="38">
        <v>350.39</v>
      </c>
      <c r="V7" s="38">
        <v>1647</v>
      </c>
      <c r="W7" s="38">
        <v>215.85</v>
      </c>
      <c r="X7" s="38">
        <v>7.63</v>
      </c>
      <c r="Y7" s="38">
        <v>59.13</v>
      </c>
      <c r="Z7" s="38">
        <v>61.17</v>
      </c>
      <c r="AA7" s="38">
        <v>57.34</v>
      </c>
      <c r="AB7" s="38">
        <v>58.35</v>
      </c>
      <c r="AC7" s="38">
        <v>61.31</v>
      </c>
      <c r="AD7" s="38">
        <v>61.67</v>
      </c>
      <c r="AE7" s="38">
        <v>81.53</v>
      </c>
      <c r="AF7" s="38">
        <v>88.66</v>
      </c>
      <c r="AG7" s="38">
        <v>96.05</v>
      </c>
      <c r="AH7" s="38">
        <v>99.03</v>
      </c>
      <c r="AI7" s="38">
        <v>98.17</v>
      </c>
      <c r="AJ7" s="38">
        <v>574.64</v>
      </c>
      <c r="AK7" s="38">
        <v>564.74</v>
      </c>
      <c r="AL7" s="38">
        <v>790.11</v>
      </c>
      <c r="AM7" s="38">
        <v>910.52</v>
      </c>
      <c r="AN7" s="38">
        <v>1012.93</v>
      </c>
      <c r="AO7" s="38">
        <v>593.35</v>
      </c>
      <c r="AP7" s="38">
        <v>198.82</v>
      </c>
      <c r="AQ7" s="38">
        <v>132.37</v>
      </c>
      <c r="AR7" s="38">
        <v>123.82</v>
      </c>
      <c r="AS7" s="38">
        <v>74.239999999999995</v>
      </c>
      <c r="AT7" s="38">
        <v>92.2</v>
      </c>
      <c r="AU7" s="38">
        <v>14.47</v>
      </c>
      <c r="AV7" s="38">
        <v>14.77</v>
      </c>
      <c r="AW7" s="38">
        <v>11.67</v>
      </c>
      <c r="AX7" s="38">
        <v>17.61</v>
      </c>
      <c r="AY7" s="38">
        <v>16.11</v>
      </c>
      <c r="AZ7" s="38">
        <v>-56.64</v>
      </c>
      <c r="BA7" s="38">
        <v>14.36</v>
      </c>
      <c r="BB7" s="38">
        <v>104.38</v>
      </c>
      <c r="BC7" s="38">
        <v>89.72</v>
      </c>
      <c r="BD7" s="38">
        <v>100.47</v>
      </c>
      <c r="BE7" s="38">
        <v>106.38</v>
      </c>
      <c r="BF7" s="38">
        <v>416.54</v>
      </c>
      <c r="BG7" s="38">
        <v>409.38</v>
      </c>
      <c r="BH7" s="38">
        <v>468.73</v>
      </c>
      <c r="BI7" s="38">
        <v>451.45</v>
      </c>
      <c r="BJ7" s="38">
        <v>390.77</v>
      </c>
      <c r="BK7" s="38">
        <v>248.44</v>
      </c>
      <c r="BL7" s="38">
        <v>244.85</v>
      </c>
      <c r="BM7" s="38">
        <v>296.89</v>
      </c>
      <c r="BN7" s="38">
        <v>270.57</v>
      </c>
      <c r="BO7" s="38">
        <v>294.27</v>
      </c>
      <c r="BP7" s="38">
        <v>314.13</v>
      </c>
      <c r="BQ7" s="38">
        <v>39.94</v>
      </c>
      <c r="BR7" s="38">
        <v>42.27</v>
      </c>
      <c r="BS7" s="38">
        <v>36.92</v>
      </c>
      <c r="BT7" s="38">
        <v>37.909999999999997</v>
      </c>
      <c r="BU7" s="38">
        <v>38.409999999999997</v>
      </c>
      <c r="BV7" s="38">
        <v>66.73</v>
      </c>
      <c r="BW7" s="38">
        <v>64.78</v>
      </c>
      <c r="BX7" s="38">
        <v>63.06</v>
      </c>
      <c r="BY7" s="38">
        <v>62.5</v>
      </c>
      <c r="BZ7" s="38">
        <v>60.59</v>
      </c>
      <c r="CA7" s="38">
        <v>58.42</v>
      </c>
      <c r="CB7" s="38">
        <v>405.88</v>
      </c>
      <c r="CC7" s="38">
        <v>381.35</v>
      </c>
      <c r="CD7" s="38">
        <v>423.66</v>
      </c>
      <c r="CE7" s="38">
        <v>418.17</v>
      </c>
      <c r="CF7" s="38">
        <v>415.13</v>
      </c>
      <c r="CG7" s="38">
        <v>241.29</v>
      </c>
      <c r="CH7" s="38">
        <v>250.21</v>
      </c>
      <c r="CI7" s="38">
        <v>264.77</v>
      </c>
      <c r="CJ7" s="38">
        <v>269.33</v>
      </c>
      <c r="CK7" s="38">
        <v>280.23</v>
      </c>
      <c r="CL7" s="38">
        <v>282.27999999999997</v>
      </c>
      <c r="CM7" s="38">
        <v>46.94</v>
      </c>
      <c r="CN7" s="38">
        <v>48.66</v>
      </c>
      <c r="CO7" s="38">
        <v>43.97</v>
      </c>
      <c r="CP7" s="38">
        <v>46.21</v>
      </c>
      <c r="CQ7" s="38">
        <v>48.45</v>
      </c>
      <c r="CR7" s="38">
        <v>61.94</v>
      </c>
      <c r="CS7" s="38">
        <v>61.79</v>
      </c>
      <c r="CT7" s="38">
        <v>59.94</v>
      </c>
      <c r="CU7" s="38">
        <v>59.64</v>
      </c>
      <c r="CV7" s="38">
        <v>58.19</v>
      </c>
      <c r="CW7" s="38">
        <v>57.83</v>
      </c>
      <c r="CX7" s="38">
        <v>100</v>
      </c>
      <c r="CY7" s="38">
        <v>100</v>
      </c>
      <c r="CZ7" s="38">
        <v>100</v>
      </c>
      <c r="DA7" s="38">
        <v>100</v>
      </c>
      <c r="DB7" s="38">
        <v>100</v>
      </c>
      <c r="DC7" s="38">
        <v>94.14</v>
      </c>
      <c r="DD7" s="38">
        <v>92.44</v>
      </c>
      <c r="DE7" s="38">
        <v>89.66</v>
      </c>
      <c r="DF7" s="38">
        <v>90.63</v>
      </c>
      <c r="DG7" s="38">
        <v>87.8</v>
      </c>
      <c r="DH7" s="38">
        <v>77.67</v>
      </c>
      <c r="DI7" s="38">
        <v>16.07</v>
      </c>
      <c r="DJ7" s="38">
        <v>19.649999999999999</v>
      </c>
      <c r="DK7" s="38">
        <v>23.03</v>
      </c>
      <c r="DL7" s="38">
        <v>26.49</v>
      </c>
      <c r="DM7" s="38">
        <v>30.45</v>
      </c>
      <c r="DN7" s="38">
        <v>28.86</v>
      </c>
      <c r="DO7" s="38">
        <v>18.39</v>
      </c>
      <c r="DP7" s="38">
        <v>21.11</v>
      </c>
      <c r="DQ7" s="38">
        <v>23.76</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2022-02-14T00:11:40Z</cp:lastPrinted>
  <dcterms:modified xsi:type="dcterms:W3CDTF">2022-02-14T00:11:42Z</dcterms:modified>
</cp:coreProperties>
</file>