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Vfukh+NoZG0cWXbTxV62AZPyIh3DMF9mj931+r7v/vD9PoNf8ebUz/YB/Hq6kvXDcR+YHwEAHxdJx/Cd1Ddsqg==" workbookSaltValue="e3tChxsshbSoL7AunZfbk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<sst xmlns="http://schemas.openxmlformats.org/spreadsheetml/2006/main" count="231" uniqueCount="118">
  <si>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</si>
  <si>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</si>
  <si>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</si>
  <si>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</si>
  <si>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</si>
  <si>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</si>
  <si>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</si>
  <si>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</si>
  <si>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</si>
  <si>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</si>
  <si>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</si>
  <si>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</si>
  <si>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</si>
  <si>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</si>
  <si>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</si>
  <si>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</si>
  <si>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</si>
  <si>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</si>
  <si>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</si>
  <si>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</si>
  <si>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</si>
  <si>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</si>
  <si>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</si>
  <si>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</si>
  <si>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</si>
  <si>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</si>
  <si>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</si>
  <si>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</si>
  <si>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</si>
  <si>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</si>
  <si>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</si>
  <si>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</si>
  <si>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</si>
  <si>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</si>
  <si>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</si>
  <si>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</si>
  <si>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</si>
  <si>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</si>
  <si>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</si>
  <si>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</si>
  <si>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</si>
  <si>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</si>
  <si>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</si>
  <si>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</si>
  <si>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</si>
  <si>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</si>
  <si>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</si>
  <si>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</si>
  <si>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</si>
  <si>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</si>
  <si>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</si>
  <si>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</si>
  <si>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</si>
  <si>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</si>
  <si>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</si>
  <si>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</si>
  <si>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</si>
  <si>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</si>
  <si>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</si>
  <si>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</si>
  <si>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</si>
  <si>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</si>
  <si>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</si>
  <si>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</si>
  <si>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</si>
  <si>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</si>
  <si>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</si>
  <si>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</si>
  <si>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</si>
  <si>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</si>
  <si>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</si>
  <si>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</si>
  <si>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</si>
  <si>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</si>
  <si>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</si>
  <si>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</si>
  <si>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</si>
  <si>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</si>
  <si>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</si>
  <si>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</si>
  <si>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</si>
  <si>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</si>
  <si>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</si>
  <si>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</si>
  <si>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</si>
  <si>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</si>
  <si>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</si>
  <si>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</si>
  <si>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</si>
  <si>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</si>
  <si>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</si>
  <si>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</si>
  <si>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</si>
  <si>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</si>
  <si>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</si>
  <si>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</si>
  <si>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</si>
  <si>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</si>
  <si>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</si>
  <si>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</si>
  <si>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</si>
  <si>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</si>
  <si>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</si>
  <si>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</si>
  <si>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</si>
  <si>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</si>
  <si>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</si>
  <si>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</si>
  <si>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</si>
  <si>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</si>
  <si>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</si>
  <si>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</si>
  <si>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</si>
  <si>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</si>
  <si>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</si>
  <si>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</si>
  <si>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</si>
  <si>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9%で、繰出基準に基づく一般会計繰入金など使用料以外の収入を含めても費用を賄えていないが、①経常収支比率は概ね80%前後で推移している。一方、損失は繰越利益剰余金と相殺し、②累積欠損金は発生しなかった。
　③流動比率は、5%未満となっているが、分母となる流動負債は次年度償還する建設改良等に充てた企業債のみであり、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Ph sb="169" eb="170">
      <t>オオム</t>
    </rPh>
    <rPh sb="174" eb="176">
      <t>ゼンゴ</t>
    </rPh>
    <rPh sb="177" eb="179">
      <t>スイイ</t>
    </rPh>
    <rPh sb="228" eb="230">
      <t>ミマン</t>
    </rPh>
    <rPh sb="238" eb="240">
      <t>ブンボ</t>
    </rPh>
    <rPh sb="463" eb="466">
      <t>タジギョウ</t>
    </rPh>
    <rPh sb="467" eb="470">
      <t>シヨウリョウ</t>
    </rPh>
    <rPh sb="471" eb="473">
      <t>ホテン</t>
    </rPh>
    <rPh sb="477" eb="479">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</si>
</sst>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5-4ED5-A79A-B8292F1500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C5-4ED5-A79A-B8292F1500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82.25</c:v>
                </c:pt>
                <c:pt idx="1">
                  <c:v>77.930000000000007</c:v>
                </c:pt>
                <c:pt idx="2">
                  <c:v>79.41</c:v>
                </c:pt>
                <c:pt idx="3">
                  <c:v>81.58</c:v>
                </c:pt>
                <c:pt idx="4">
                  <c:v>81.38</c:v>
                </c:pt>
              </c:numCache>
            </c:numRef>
          </c:val>
          <c:extLst>
            <c:ext xmlns:c16="http://schemas.microsoft.com/office/drawing/2014/chart" uri="{C3380CC4-5D6E-409C-BE32-E72D297353CC}">
              <c16:uniqueId val="{00000000-1225-496C-8E98-67902B9297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100.48</c:v>
                </c:pt>
                <c:pt idx="1">
                  <c:v>94.96</c:v>
                </c:pt>
                <c:pt idx="2">
                  <c:v>98.37</c:v>
                </c:pt>
                <c:pt idx="3">
                  <c:v>99.2</c:v>
                </c:pt>
                <c:pt idx="4">
                  <c:v>100.42</c:v>
                </c:pt>
              </c:numCache>
            </c:numRef>
          </c:val>
          <c:smooth val="0"/>
          <c:extLst>
            <c:ext xmlns:c16="http://schemas.microsoft.com/office/drawing/2014/chart" uri="{C3380CC4-5D6E-409C-BE32-E72D297353CC}">
              <c16:uniqueId val="{00000001-1225-496C-8E98-67902B9297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17.64</c:v>
                </c:pt>
                <c:pt idx="1">
                  <c:v>22.14</c:v>
                </c:pt>
                <c:pt idx="2">
                  <c:v>26.64</c:v>
                </c:pt>
                <c:pt idx="3">
                  <c:v>31.14</c:v>
                </c:pt>
                <c:pt idx="4">
                  <c:v>35.64</c:v>
                </c:pt>
              </c:numCache>
            </c:numRef>
          </c:val>
          <c:extLst>
            <c:ext xmlns:c16="http://schemas.microsoft.com/office/drawing/2014/chart" uri="{C3380CC4-5D6E-409C-BE32-E72D297353CC}">
              <c16:uniqueId val="{00000000-38CE-4BD7-B973-84D3A0B7F1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31.15</c:v>
                </c:pt>
                <c:pt idx="2">
                  <c:v>29.58</c:v>
                </c:pt>
                <c:pt idx="3">
                  <c:v>31</c:v>
                </c:pt>
                <c:pt idx="4">
                  <c:v>29.28</c:v>
                </c:pt>
              </c:numCache>
            </c:numRef>
          </c:val>
          <c:smooth val="0"/>
          <c:extLst>
            <c:ext xmlns:c16="http://schemas.microsoft.com/office/drawing/2014/chart" uri="{C3380CC4-5D6E-409C-BE32-E72D297353CC}">
              <c16:uniqueId val="{00000001-38CE-4BD7-B973-84D3A0B7F1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E-4206-82B6-3127539D54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2E-4206-82B6-3127539D54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C0-4AEF-A500-5E6A0CBD49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2146.5100000000002</c:v>
                </c:pt>
                <c:pt idx="1">
                  <c:v>2162.27</c:v>
                </c:pt>
                <c:pt idx="2">
                  <c:v>199.01</c:v>
                </c:pt>
                <c:pt idx="3">
                  <c:v>1500.46</c:v>
                </c:pt>
                <c:pt idx="4">
                  <c:v>762.05</c:v>
                </c:pt>
              </c:numCache>
            </c:numRef>
          </c:val>
          <c:smooth val="0"/>
          <c:extLst>
            <c:ext xmlns:c16="http://schemas.microsoft.com/office/drawing/2014/chart" uri="{C3380CC4-5D6E-409C-BE32-E72D297353CC}">
              <c16:uniqueId val="{00000001-F3C0-4AEF-A500-5E6A0CBD49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73.459999999999994</c:v>
                </c:pt>
                <c:pt idx="1">
                  <c:v>37.18</c:v>
                </c:pt>
                <c:pt idx="2">
                  <c:v>2.44</c:v>
                </c:pt>
                <c:pt idx="3">
                  <c:v>1.67</c:v>
                </c:pt>
                <c:pt idx="4">
                  <c:v>1.43</c:v>
                </c:pt>
              </c:numCache>
            </c:numRef>
          </c:val>
          <c:extLst>
            <c:ext xmlns:c16="http://schemas.microsoft.com/office/drawing/2014/chart" uri="{C3380CC4-5D6E-409C-BE32-E72D297353CC}">
              <c16:uniqueId val="{00000000-9016-437F-9865-60E49B81B0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125.88</c:v>
                </c:pt>
                <c:pt idx="1">
                  <c:v>86.34</c:v>
                </c:pt>
                <c:pt idx="2">
                  <c:v>130.9</c:v>
                </c:pt>
                <c:pt idx="3">
                  <c:v>81.260000000000005</c:v>
                </c:pt>
                <c:pt idx="4">
                  <c:v>92.61</c:v>
                </c:pt>
              </c:numCache>
            </c:numRef>
          </c:val>
          <c:smooth val="0"/>
          <c:extLst>
            <c:ext xmlns:c16="http://schemas.microsoft.com/office/drawing/2014/chart" uri="{C3380CC4-5D6E-409C-BE32-E72D297353CC}">
              <c16:uniqueId val="{00000001-9016-437F-9865-60E49B81B0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1719.77</c:v>
                </c:pt>
                <c:pt idx="1">
                  <c:v>2211.2399999999998</c:v>
                </c:pt>
                <c:pt idx="2">
                  <c:v>1296.6300000000001</c:v>
                </c:pt>
                <c:pt idx="3">
                  <c:v>1196.3399999999999</c:v>
                </c:pt>
                <c:pt idx="4">
                  <c:v>908.54</c:v>
                </c:pt>
              </c:numCache>
            </c:numRef>
          </c:val>
          <c:extLst>
            <c:ext xmlns:c16="http://schemas.microsoft.com/office/drawing/2014/chart" uri="{C3380CC4-5D6E-409C-BE32-E72D297353CC}">
              <c16:uniqueId val="{00000000-637A-4741-9964-33BE68D6F0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2834.34</c:v>
                </c:pt>
                <c:pt idx="3">
                  <c:v>1748.51</c:v>
                </c:pt>
                <c:pt idx="4">
                  <c:v>1640.16</c:v>
                </c:pt>
              </c:numCache>
            </c:numRef>
          </c:val>
          <c:smooth val="0"/>
          <c:extLst>
            <c:ext xmlns:c16="http://schemas.microsoft.com/office/drawing/2014/chart" uri="{C3380CC4-5D6E-409C-BE32-E72D297353CC}">
              <c16:uniqueId val="{00000001-637A-4741-9964-33BE68D6F0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29.35</c:v>
                </c:pt>
                <c:pt idx="1">
                  <c:v>24.86</c:v>
                </c:pt>
                <c:pt idx="2">
                  <c:v>26.81</c:v>
                </c:pt>
                <c:pt idx="3">
                  <c:v>28.37</c:v>
                </c:pt>
                <c:pt idx="4">
                  <c:v>28.47</c:v>
                </c:pt>
              </c:numCache>
            </c:numRef>
          </c:val>
          <c:extLst>
            <c:ext xmlns:c16="http://schemas.microsoft.com/office/drawing/2014/chart" uri="{C3380CC4-5D6E-409C-BE32-E72D297353CC}">
              <c16:uniqueId val="{00000000-EE53-4AC4-8D73-FEA673372C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37.979999999999997</c:v>
                </c:pt>
                <c:pt idx="3">
                  <c:v>34.99</c:v>
                </c:pt>
                <c:pt idx="4">
                  <c:v>38.270000000000003</c:v>
                </c:pt>
              </c:numCache>
            </c:numRef>
          </c:val>
          <c:smooth val="0"/>
          <c:extLst>
            <c:ext xmlns:c16="http://schemas.microsoft.com/office/drawing/2014/chart" uri="{C3380CC4-5D6E-409C-BE32-E72D297353CC}">
              <c16:uniqueId val="{00000001-EE53-4AC4-8D73-FEA673372C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502.57</c:v>
                </c:pt>
                <c:pt idx="1">
                  <c:v>589.79</c:v>
                </c:pt>
                <c:pt idx="2">
                  <c:v>550.58000000000004</c:v>
                </c:pt>
                <c:pt idx="3">
                  <c:v>554.70000000000005</c:v>
                </c:pt>
                <c:pt idx="4">
                  <c:v>548.57000000000005</c:v>
                </c:pt>
              </c:numCache>
            </c:numRef>
          </c:val>
          <c:extLst>
            <c:ext xmlns:c16="http://schemas.microsoft.com/office/drawing/2014/chart" uri="{C3380CC4-5D6E-409C-BE32-E72D297353CC}">
              <c16:uniqueId val="{00000000-08F0-4981-BE08-875E8D3828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484.48</c:v>
                </c:pt>
                <c:pt idx="3">
                  <c:v>520.91999999999996</c:v>
                </c:pt>
                <c:pt idx="4">
                  <c:v>486.77</c:v>
                </c:pt>
              </c:numCache>
            </c:numRef>
          </c:val>
          <c:smooth val="0"/>
          <c:extLst>
            <c:ext xmlns:c16="http://schemas.microsoft.com/office/drawing/2014/chart" uri="{C3380CC4-5D6E-409C-BE32-E72D297353CC}">
              <c16:uniqueId val="{00000001-08F0-4981-BE08-875E8D3828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50</c:v>
                </c:pt>
                <c:pt idx="2">
                  <c:v>50</c:v>
                </c:pt>
                <c:pt idx="3">
                  <c:v>25</c:v>
                </c:pt>
                <c:pt idx="4">
                  <c:v>25</c:v>
                </c:pt>
              </c:numCache>
            </c:numRef>
          </c:val>
          <c:extLst>
            <c:ext xmlns:c16="http://schemas.microsoft.com/office/drawing/2014/chart" uri="{C3380CC4-5D6E-409C-BE32-E72D297353CC}">
              <c16:uniqueId val="{00000000-271C-4D90-9D16-C06D0A921E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39.76</c:v>
                </c:pt>
                <c:pt idx="3">
                  <c:v>34.68</c:v>
                </c:pt>
                <c:pt idx="4">
                  <c:v>34.700000000000003</c:v>
                </c:pt>
              </c:numCache>
            </c:numRef>
          </c:val>
          <c:smooth val="0"/>
          <c:extLst>
            <c:ext xmlns:c16="http://schemas.microsoft.com/office/drawing/2014/chart" uri="{C3380CC4-5D6E-409C-BE32-E72D297353CC}">
              <c16:uniqueId val="{00000001-271C-4D90-9D16-C06D0A921E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D7-407C-B422-35639305BA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83.43</c:v>
                </c:pt>
                <c:pt idx="3">
                  <c:v>90.33</c:v>
                </c:pt>
                <c:pt idx="4">
                  <c:v>90.04</c:v>
                </c:pt>
              </c:numCache>
            </c:numRef>
          </c:val>
          <c:smooth val="0"/>
          <c:extLst>
            <c:ext xmlns:c16="http://schemas.microsoft.com/office/drawing/2014/chart" uri="{C3380CC4-5D6E-409C-BE32-E72D297353CC}">
              <c16:uniqueId val="{00000001-40D7-407C-B422-35639305BA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K40" sqref="BK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松江市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自治体職員</v>
      </c>
      <c r="AE8" s="73"/>
      <c r="AF8" s="73"/>
      <c r="AG8" s="73"/>
      <c r="AH8" s="73"/>
      <c r="AI8" s="73"/>
      <c r="AJ8" s="73"/>
      <c r="AK8" s="3"/>
      <c r="AL8" s="69">
        <f>データ!S6</f>
        <v>200772</v>
      </c>
      <c r="AM8" s="69"/>
      <c r="AN8" s="69"/>
      <c r="AO8" s="69"/>
      <c r="AP8" s="69"/>
      <c r="AQ8" s="69"/>
      <c r="AR8" s="69"/>
      <c r="AS8" s="69"/>
      <c r="AT8" s="68">
        <f>データ!T6</f>
        <v>572.99</v>
      </c>
      <c r="AU8" s="68"/>
      <c r="AV8" s="68"/>
      <c r="AW8" s="68"/>
      <c r="AX8" s="68"/>
      <c r="AY8" s="68"/>
      <c r="AZ8" s="68"/>
      <c r="BA8" s="68"/>
      <c r="BB8" s="68">
        <f>データ!U6</f>
        <v>350.39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68.37</v>
      </c>
      <c r="J10" s="68"/>
      <c r="K10" s="68"/>
      <c r="L10" s="68"/>
      <c r="M10" s="68"/>
      <c r="N10" s="68"/>
      <c r="O10" s="68"/>
      <c r="P10" s="68">
        <f>データ!P6</f>
        <v>0</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7</v>
      </c>
      <c r="AM10" s="69"/>
      <c r="AN10" s="69"/>
      <c r="AO10" s="69"/>
      <c r="AP10" s="69"/>
      <c r="AQ10" s="69"/>
      <c r="AR10" s="69"/>
      <c r="AS10" s="69"/>
      <c r="AT10" s="68">
        <f>データ!W6</f>
        <v>0.01</v>
      </c>
      <c r="AU10" s="68"/>
      <c r="AV10" s="68"/>
      <c r="AW10" s="68"/>
      <c r="AX10" s="68"/>
      <c r="AY10" s="68"/>
      <c r="AZ10" s="68"/>
      <c r="BA10" s="68"/>
      <c r="BB10" s="68">
        <f>データ!X6</f>
        <v>700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00ZJABl/Gn6ShBOk9HUCGs4DV0VyA/KSvTfh6j36l/2n2KHhbzDa3STYdvF8SIxWWmeyHwKXt3IHU6EM8NuEgQ==" saltValue="Dx02C7mXBELk9rYiROC1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17</v>
      </c>
      <c r="F6" s="33">
        <f t="shared" si="3"/>
        <v>9</v>
      </c>
      <c r="G6" s="33">
        <f t="shared" si="3"/>
        <v>0</v>
      </c>
      <c r="H6" s="33" t="str">
        <f t="shared" si="3"/>
        <v>島根県　松江市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68.37</v>
      </c>
      <c r="P6" s="34">
        <f t="shared" si="3"/>
        <v>0</v>
      </c>
      <c r="Q6" s="34">
        <f t="shared" si="3"/>
        <v>100</v>
      </c>
      <c r="R6" s="34">
        <f t="shared" si="3"/>
        <v>3080</v>
      </c>
      <c r="S6" s="34">
        <f t="shared" si="3"/>
        <v>200772</v>
      </c>
      <c r="T6" s="34">
        <f t="shared" si="3"/>
        <v>572.99</v>
      </c>
      <c r="U6" s="34">
        <f t="shared" si="3"/>
        <v>350.39</v>
      </c>
      <c r="V6" s="34">
        <f t="shared" si="3"/>
        <v>7</v>
      </c>
      <c r="W6" s="34">
        <f t="shared" si="3"/>
        <v>0.01</v>
      </c>
      <c r="X6" s="34">
        <f t="shared" si="3"/>
        <v>700</v>
      </c>
      <c r="Y6" s="35">
        <f>IF(Y7="",NA(),Y7)</f>
        <v>82.25</v>
      </c>
      <c r="Z6" s="35">
        <f t="shared" ref="Z6:AH6" si="4">IF(Z7="",NA(),Z7)</f>
        <v>77.930000000000007</v>
      </c>
      <c r="AA6" s="35">
        <f t="shared" si="4"/>
        <v>79.41</v>
      </c>
      <c r="AB6" s="35">
        <f t="shared" si="4"/>
        <v>81.58</v>
      </c>
      <c r="AC6" s="35">
        <f t="shared" si="4"/>
        <v>81.38</v>
      </c>
      <c r="AD6" s="35">
        <f t="shared" si="4"/>
        <v>100.48</v>
      </c>
      <c r="AE6" s="35">
        <f t="shared" si="4"/>
        <v>94.96</v>
      </c>
      <c r="AF6" s="35">
        <f t="shared" si="4"/>
        <v>98.37</v>
      </c>
      <c r="AG6" s="35">
        <f t="shared" si="4"/>
        <v>99.2</v>
      </c>
      <c r="AH6" s="35">
        <f t="shared" si="4"/>
        <v>100.42</v>
      </c>
      <c r="AI6" s="34" t="str">
        <f>IF(AI7="","",IF(AI7="-","【-】","【"&amp;SUBSTITUTE(TEXT(AI7,"#,##0.00"),"-","△")&amp;"】"))</f>
        <v>【100.50】</v>
      </c>
      <c r="AJ6" s="34">
        <f>IF(AJ7="",NA(),AJ7)</f>
        <v>0</v>
      </c>
      <c r="AK6" s="34">
        <f t="shared" ref="AK6:AS6" si="5">IF(AK7="",NA(),AK7)</f>
        <v>0</v>
      </c>
      <c r="AL6" s="34">
        <f t="shared" si="5"/>
        <v>0</v>
      </c>
      <c r="AM6" s="34">
        <f t="shared" si="5"/>
        <v>0</v>
      </c>
      <c r="AN6" s="34">
        <f t="shared" si="5"/>
        <v>0</v>
      </c>
      <c r="AO6" s="35">
        <f t="shared" si="5"/>
        <v>2146.5100000000002</v>
      </c>
      <c r="AP6" s="35">
        <f t="shared" si="5"/>
        <v>2162.27</v>
      </c>
      <c r="AQ6" s="35">
        <f t="shared" si="5"/>
        <v>199.01</v>
      </c>
      <c r="AR6" s="35">
        <f t="shared" si="5"/>
        <v>1500.46</v>
      </c>
      <c r="AS6" s="35">
        <f t="shared" si="5"/>
        <v>762.05</v>
      </c>
      <c r="AT6" s="34" t="str">
        <f>IF(AT7="","",IF(AT7="-","【-】","【"&amp;SUBSTITUTE(TEXT(AT7,"#,##0.00"),"-","△")&amp;"】"))</f>
        <v>【738.47】</v>
      </c>
      <c r="AU6" s="35">
        <f>IF(AU7="",NA(),AU7)</f>
        <v>73.459999999999994</v>
      </c>
      <c r="AV6" s="35">
        <f t="shared" ref="AV6:BD6" si="6">IF(AV7="",NA(),AV7)</f>
        <v>37.18</v>
      </c>
      <c r="AW6" s="35">
        <f t="shared" si="6"/>
        <v>2.44</v>
      </c>
      <c r="AX6" s="35">
        <f t="shared" si="6"/>
        <v>1.67</v>
      </c>
      <c r="AY6" s="35">
        <f t="shared" si="6"/>
        <v>1.43</v>
      </c>
      <c r="AZ6" s="35">
        <f t="shared" si="6"/>
        <v>125.88</v>
      </c>
      <c r="BA6" s="35">
        <f t="shared" si="6"/>
        <v>86.34</v>
      </c>
      <c r="BB6" s="35">
        <f t="shared" si="6"/>
        <v>130.9</v>
      </c>
      <c r="BC6" s="35">
        <f t="shared" si="6"/>
        <v>81.260000000000005</v>
      </c>
      <c r="BD6" s="35">
        <f t="shared" si="6"/>
        <v>92.61</v>
      </c>
      <c r="BE6" s="34" t="str">
        <f>IF(BE7="","",IF(BE7="-","【-】","【"&amp;SUBSTITUTE(TEXT(BE7,"#,##0.00"),"-","△")&amp;"】"))</f>
        <v>【93.81】</v>
      </c>
      <c r="BF6" s="35">
        <f>IF(BF7="",NA(),BF7)</f>
        <v>1719.77</v>
      </c>
      <c r="BG6" s="35">
        <f t="shared" ref="BG6:BO6" si="7">IF(BG7="",NA(),BG7)</f>
        <v>2211.2399999999998</v>
      </c>
      <c r="BH6" s="35">
        <f t="shared" si="7"/>
        <v>1296.6300000000001</v>
      </c>
      <c r="BI6" s="35">
        <f t="shared" si="7"/>
        <v>1196.3399999999999</v>
      </c>
      <c r="BJ6" s="35">
        <f t="shared" si="7"/>
        <v>908.54</v>
      </c>
      <c r="BK6" s="35">
        <f t="shared" si="7"/>
        <v>4170.3999999999996</v>
      </c>
      <c r="BL6" s="35">
        <f t="shared" si="7"/>
        <v>2559.94</v>
      </c>
      <c r="BM6" s="35">
        <f t="shared" si="7"/>
        <v>2834.34</v>
      </c>
      <c r="BN6" s="35">
        <f t="shared" si="7"/>
        <v>1748.51</v>
      </c>
      <c r="BO6" s="35">
        <f t="shared" si="7"/>
        <v>1640.16</v>
      </c>
      <c r="BP6" s="34" t="str">
        <f>IF(BP7="","",IF(BP7="-","【-】","【"&amp;SUBSTITUTE(TEXT(BP7,"#,##0.00"),"-","△")&amp;"】"))</f>
        <v>【1,650.58】</v>
      </c>
      <c r="BQ6" s="35">
        <f>IF(BQ7="",NA(),BQ7)</f>
        <v>29.35</v>
      </c>
      <c r="BR6" s="35">
        <f t="shared" ref="BR6:BZ6" si="8">IF(BR7="",NA(),BR7)</f>
        <v>24.86</v>
      </c>
      <c r="BS6" s="35">
        <f t="shared" si="8"/>
        <v>26.81</v>
      </c>
      <c r="BT6" s="35">
        <f t="shared" si="8"/>
        <v>28.37</v>
      </c>
      <c r="BU6" s="35">
        <f t="shared" si="8"/>
        <v>28.47</v>
      </c>
      <c r="BV6" s="35">
        <f t="shared" si="8"/>
        <v>32.14</v>
      </c>
      <c r="BW6" s="35">
        <f t="shared" si="8"/>
        <v>37.82</v>
      </c>
      <c r="BX6" s="35">
        <f t="shared" si="8"/>
        <v>37.979999999999997</v>
      </c>
      <c r="BY6" s="35">
        <f t="shared" si="8"/>
        <v>34.99</v>
      </c>
      <c r="BZ6" s="35">
        <f t="shared" si="8"/>
        <v>38.270000000000003</v>
      </c>
      <c r="CA6" s="34" t="str">
        <f>IF(CA7="","",IF(CA7="-","【-】","【"&amp;SUBSTITUTE(TEXT(CA7,"#,##0.00"),"-","△")&amp;"】"))</f>
        <v>【38.66】</v>
      </c>
      <c r="CB6" s="35">
        <f>IF(CB7="",NA(),CB7)</f>
        <v>502.57</v>
      </c>
      <c r="CC6" s="35">
        <f t="shared" ref="CC6:CK6" si="9">IF(CC7="",NA(),CC7)</f>
        <v>589.79</v>
      </c>
      <c r="CD6" s="35">
        <f t="shared" si="9"/>
        <v>550.58000000000004</v>
      </c>
      <c r="CE6" s="35">
        <f t="shared" si="9"/>
        <v>554.70000000000005</v>
      </c>
      <c r="CF6" s="35">
        <f t="shared" si="9"/>
        <v>548.57000000000005</v>
      </c>
      <c r="CG6" s="35">
        <f t="shared" si="9"/>
        <v>562.9</v>
      </c>
      <c r="CH6" s="35">
        <f t="shared" si="9"/>
        <v>482.51</v>
      </c>
      <c r="CI6" s="35">
        <f t="shared" si="9"/>
        <v>484.48</v>
      </c>
      <c r="CJ6" s="35">
        <f t="shared" si="9"/>
        <v>520.91999999999996</v>
      </c>
      <c r="CK6" s="35">
        <f t="shared" si="9"/>
        <v>486.77</v>
      </c>
      <c r="CL6" s="34" t="str">
        <f>IF(CL7="","",IF(CL7="-","【-】","【"&amp;SUBSTITUTE(TEXT(CL7,"#,##0.00"),"-","△")&amp;"】"))</f>
        <v>【481.20】</v>
      </c>
      <c r="CM6" s="35">
        <f>IF(CM7="",NA(),CM7)</f>
        <v>50</v>
      </c>
      <c r="CN6" s="35">
        <f t="shared" ref="CN6:CV6" si="10">IF(CN7="",NA(),CN7)</f>
        <v>50</v>
      </c>
      <c r="CO6" s="35">
        <f t="shared" si="10"/>
        <v>50</v>
      </c>
      <c r="CP6" s="35">
        <f t="shared" si="10"/>
        <v>25</v>
      </c>
      <c r="CQ6" s="35">
        <f t="shared" si="10"/>
        <v>25</v>
      </c>
      <c r="CR6" s="35">
        <f t="shared" si="10"/>
        <v>39.450000000000003</v>
      </c>
      <c r="CS6" s="35">
        <f t="shared" si="10"/>
        <v>39.15</v>
      </c>
      <c r="CT6" s="35">
        <f t="shared" si="10"/>
        <v>39.76</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90.48</v>
      </c>
      <c r="DD6" s="35">
        <f t="shared" si="11"/>
        <v>89.54</v>
      </c>
      <c r="DE6" s="35">
        <f t="shared" si="11"/>
        <v>83.43</v>
      </c>
      <c r="DF6" s="35">
        <f t="shared" si="11"/>
        <v>90.33</v>
      </c>
      <c r="DG6" s="35">
        <f t="shared" si="11"/>
        <v>90.04</v>
      </c>
      <c r="DH6" s="34" t="str">
        <f>IF(DH7="","",IF(DH7="-","【-】","【"&amp;SUBSTITUTE(TEXT(DH7,"#,##0.00"),"-","△")&amp;"】"))</f>
        <v>【89.89】</v>
      </c>
      <c r="DI6" s="35">
        <f>IF(DI7="",NA(),DI7)</f>
        <v>17.64</v>
      </c>
      <c r="DJ6" s="35">
        <f t="shared" ref="DJ6:DR6" si="12">IF(DJ7="",NA(),DJ7)</f>
        <v>22.14</v>
      </c>
      <c r="DK6" s="35">
        <f t="shared" si="12"/>
        <v>26.64</v>
      </c>
      <c r="DL6" s="35">
        <f t="shared" si="12"/>
        <v>31.14</v>
      </c>
      <c r="DM6" s="35">
        <f t="shared" si="12"/>
        <v>35.64</v>
      </c>
      <c r="DN6" s="35">
        <f t="shared" si="12"/>
        <v>30.5</v>
      </c>
      <c r="DO6" s="35">
        <f t="shared" si="12"/>
        <v>31.15</v>
      </c>
      <c r="DP6" s="35">
        <f t="shared" si="12"/>
        <v>29.58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322016</v>
      </c>
      <c r="D7" s="37">
        <v>46</v>
      </c>
      <c r="E7" s="37">
        <v>17</v>
      </c>
      <c r="F7" s="37">
        <v>9</v>
      </c>
      <c r="G7" s="37">
        <v>0</v>
      </c>
      <c r="H7" s="37" t="s">
        <v>96</v>
      </c>
      <c r="I7" s="37" t="s">
        <v>97</v>
      </c>
      <c r="J7" s="37" t="s">
        <v>98</v>
      </c>
      <c r="K7" s="37" t="s">
        <v>99</v>
      </c>
      <c r="L7" s="37" t="s">
        <v>100</v>
      </c>
      <c r="M7" s="37" t="s">
        <v>101</v>
      </c>
      <c r="N7" s="38" t="s">
        <v>102</v>
      </c>
      <c r="O7" s="38">
        <v>68.37</v>
      </c>
      <c r="P7" s="38">
        <v>0</v>
      </c>
      <c r="Q7" s="38">
        <v>100</v>
      </c>
      <c r="R7" s="38">
        <v>3080</v>
      </c>
      <c r="S7" s="38">
        <v>200772</v>
      </c>
      <c r="T7" s="38">
        <v>572.99</v>
      </c>
      <c r="U7" s="38">
        <v>350.39</v>
      </c>
      <c r="V7" s="38">
        <v>7</v>
      </c>
      <c r="W7" s="38">
        <v>0.01</v>
      </c>
      <c r="X7" s="38">
        <v>700</v>
      </c>
      <c r="Y7" s="38">
        <v>82.25</v>
      </c>
      <c r="Z7" s="38">
        <v>77.930000000000007</v>
      </c>
      <c r="AA7" s="38">
        <v>79.41</v>
      </c>
      <c r="AB7" s="38">
        <v>81.58</v>
      </c>
      <c r="AC7" s="38">
        <v>81.38</v>
      </c>
      <c r="AD7" s="38">
        <v>100.48</v>
      </c>
      <c r="AE7" s="38">
        <v>94.96</v>
      </c>
      <c r="AF7" s="38">
        <v>98.37</v>
      </c>
      <c r="AG7" s="38">
        <v>99.2</v>
      </c>
      <c r="AH7" s="38">
        <v>100.42</v>
      </c>
      <c r="AI7" s="38">
        <v>100.5</v>
      </c>
      <c r="AJ7" s="38">
        <v>0</v>
      </c>
      <c r="AK7" s="38">
        <v>0</v>
      </c>
      <c r="AL7" s="38">
        <v>0</v>
      </c>
      <c r="AM7" s="38">
        <v>0</v>
      </c>
      <c r="AN7" s="38">
        <v>0</v>
      </c>
      <c r="AO7" s="38">
        <v>2146.5100000000002</v>
      </c>
      <c r="AP7" s="38">
        <v>2162.27</v>
      </c>
      <c r="AQ7" s="38">
        <v>199.01</v>
      </c>
      <c r="AR7" s="38">
        <v>1500.46</v>
      </c>
      <c r="AS7" s="38">
        <v>762.05</v>
      </c>
      <c r="AT7" s="38">
        <v>738.47</v>
      </c>
      <c r="AU7" s="38">
        <v>73.459999999999994</v>
      </c>
      <c r="AV7" s="38">
        <v>37.18</v>
      </c>
      <c r="AW7" s="38">
        <v>2.44</v>
      </c>
      <c r="AX7" s="38">
        <v>1.67</v>
      </c>
      <c r="AY7" s="38">
        <v>1.43</v>
      </c>
      <c r="AZ7" s="38">
        <v>125.88</v>
      </c>
      <c r="BA7" s="38">
        <v>86.34</v>
      </c>
      <c r="BB7" s="38">
        <v>130.9</v>
      </c>
      <c r="BC7" s="38">
        <v>81.260000000000005</v>
      </c>
      <c r="BD7" s="38">
        <v>92.61</v>
      </c>
      <c r="BE7" s="38">
        <v>93.81</v>
      </c>
      <c r="BF7" s="38">
        <v>1719.77</v>
      </c>
      <c r="BG7" s="38">
        <v>2211.2399999999998</v>
      </c>
      <c r="BH7" s="38">
        <v>1296.6300000000001</v>
      </c>
      <c r="BI7" s="38">
        <v>1196.3399999999999</v>
      </c>
      <c r="BJ7" s="38">
        <v>908.54</v>
      </c>
      <c r="BK7" s="38">
        <v>4170.3999999999996</v>
      </c>
      <c r="BL7" s="38">
        <v>2559.94</v>
      </c>
      <c r="BM7" s="38">
        <v>2834.34</v>
      </c>
      <c r="BN7" s="38">
        <v>1748.51</v>
      </c>
      <c r="BO7" s="38">
        <v>1640.16</v>
      </c>
      <c r="BP7" s="38">
        <v>1650.58</v>
      </c>
      <c r="BQ7" s="38">
        <v>29.35</v>
      </c>
      <c r="BR7" s="38">
        <v>24.86</v>
      </c>
      <c r="BS7" s="38">
        <v>26.81</v>
      </c>
      <c r="BT7" s="38">
        <v>28.37</v>
      </c>
      <c r="BU7" s="38">
        <v>28.47</v>
      </c>
      <c r="BV7" s="38">
        <v>32.14</v>
      </c>
      <c r="BW7" s="38">
        <v>37.82</v>
      </c>
      <c r="BX7" s="38">
        <v>37.979999999999997</v>
      </c>
      <c r="BY7" s="38">
        <v>34.99</v>
      </c>
      <c r="BZ7" s="38">
        <v>38.270000000000003</v>
      </c>
      <c r="CA7" s="38">
        <v>38.659999999999997</v>
      </c>
      <c r="CB7" s="38">
        <v>502.57</v>
      </c>
      <c r="CC7" s="38">
        <v>589.79</v>
      </c>
      <c r="CD7" s="38">
        <v>550.58000000000004</v>
      </c>
      <c r="CE7" s="38">
        <v>554.70000000000005</v>
      </c>
      <c r="CF7" s="38">
        <v>548.57000000000005</v>
      </c>
      <c r="CG7" s="38">
        <v>562.9</v>
      </c>
      <c r="CH7" s="38">
        <v>482.51</v>
      </c>
      <c r="CI7" s="38">
        <v>484.48</v>
      </c>
      <c r="CJ7" s="38">
        <v>520.91999999999996</v>
      </c>
      <c r="CK7" s="38">
        <v>486.77</v>
      </c>
      <c r="CL7" s="38">
        <v>481.2</v>
      </c>
      <c r="CM7" s="38">
        <v>50</v>
      </c>
      <c r="CN7" s="38">
        <v>50</v>
      </c>
      <c r="CO7" s="38">
        <v>50</v>
      </c>
      <c r="CP7" s="38">
        <v>25</v>
      </c>
      <c r="CQ7" s="38">
        <v>25</v>
      </c>
      <c r="CR7" s="38">
        <v>39.450000000000003</v>
      </c>
      <c r="CS7" s="38">
        <v>39.15</v>
      </c>
      <c r="CT7" s="38">
        <v>39.76</v>
      </c>
      <c r="CU7" s="38">
        <v>34.68</v>
      </c>
      <c r="CV7" s="38">
        <v>34.700000000000003</v>
      </c>
      <c r="CW7" s="38">
        <v>34.97</v>
      </c>
      <c r="CX7" s="38">
        <v>100</v>
      </c>
      <c r="CY7" s="38">
        <v>100</v>
      </c>
      <c r="CZ7" s="38">
        <v>100</v>
      </c>
      <c r="DA7" s="38">
        <v>100</v>
      </c>
      <c r="DB7" s="38">
        <v>100</v>
      </c>
      <c r="DC7" s="38">
        <v>90.48</v>
      </c>
      <c r="DD7" s="38">
        <v>89.54</v>
      </c>
      <c r="DE7" s="38">
        <v>83.43</v>
      </c>
      <c r="DF7" s="38">
        <v>90.33</v>
      </c>
      <c r="DG7" s="38">
        <v>90.04</v>
      </c>
      <c r="DH7" s="38">
        <v>89.89</v>
      </c>
      <c r="DI7" s="38">
        <v>17.64</v>
      </c>
      <c r="DJ7" s="38">
        <v>22.14</v>
      </c>
      <c r="DK7" s="38">
        <v>26.64</v>
      </c>
      <c r="DL7" s="38">
        <v>31.14</v>
      </c>
      <c r="DM7" s="38">
        <v>35.64</v>
      </c>
      <c r="DN7" s="38">
        <v>30.5</v>
      </c>
      <c r="DO7" s="38">
        <v>31.15</v>
      </c>
      <c r="DP7" s="38">
        <v>29.58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2022-02-14T00:11:16Z</cp:lastPrinted>
  <dcterms:modified xsi:type="dcterms:W3CDTF">2022-02-14T00:11:18Z</dcterms:modified>
</cp:coreProperties>
</file>