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2Z0FPJiKaOYAmcO0DzC5C4ieK0AVNiXa7Z+msWh7dO7Pqn3+qNQMnKVk8k3ANu0jbGLv/RliDqgX9oNq1Xorhg==" workbookSaltValue="MdgPahFe/DKzmzVM1oXpZQ=="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<sst xmlns="http://schemas.openxmlformats.org/spreadsheetml/2006/main" count="231" uniqueCount="117">
  <si>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</si>
  <si>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</si>
  <si>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</si>
  <si>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</si>
  <si>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</si>
  <si>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</si>
  <si>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</si>
  <si>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</si>
  <si>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</si>
  <si>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</si>
  <si>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</si>
  <si>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</si>
  <si>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</si>
  <si>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</si>
  <si>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</si>
  <si>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</si>
  <si>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</si>
  <si>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</si>
  <si>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</si>
  <si>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</si>
  <si>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</si>
  <si>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</si>
  <si>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</si>
  <si>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</si>
  <si>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</si>
  <si>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</si>
  <si>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</si>
  <si>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</si>
  <si>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</si>
  <si>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</si>
  <si>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</si>
  <si>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</si>
  <si>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</si>
  <si>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</si>
  <si>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</si>
  <si>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</si>
  <si>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</si>
  <si>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</si>
  <si>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</si>
  <si>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</si>
  <si>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</si>
  <si>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</si>
  <si>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</si>
  <si>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</si>
  <si>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</si>
  <si>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</si>
  <si>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</si>
  <si>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</si>
  <si>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</si>
  <si>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</si>
  <si>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</si>
  <si>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</si>
  <si>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</si>
  <si>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</si>
  <si>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</si>
  <si>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</si>
  <si>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</si>
  <si>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</si>
  <si>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</si>
  <si>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</si>
  <si>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</si>
  <si>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</si>
  <si>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</si>
  <si>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</si>
  <si>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</si>
  <si>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</si>
  <si>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</si>
  <si>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</si>
  <si>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</si>
  <si>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</si>
  <si>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</si>
  <si>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</si>
  <si>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</si>
  <si>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</si>
  <si>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</si>
  <si>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</si>
  <si>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</si>
  <si>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</si>
  <si>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</si>
  <si>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</si>
  <si>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</si>
  <si>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</si>
  <si>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</si>
  <si>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</si>
  <si>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</si>
  <si>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</si>
  <si>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</si>
  <si>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</si>
  <si>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</si>
  <si>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</si>
  <si>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</si>
  <si>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</si>
  <si>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</si>
  <si>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</si>
  <si>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</si>
  <si>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</si>
  <si>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</si>
  <si>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</si>
  <si>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</si>
  <si>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</si>
  <si>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</si>
  <si>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</si>
  <si>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</si>
  <si>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</si>
  <si>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</si>
  <si>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</si>
  <si>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</si>
  <si>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</si>
  <si>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</si>
  <si>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</si>
  <si>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</si>
  <si>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</si>
  <si>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</si>
  <si>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</si>
  <si>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</si>
  <si>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28%で、繰出基準に基づく一般会計繰入金など使用料以外の収入を含めても費用を賄えていないが、繰出金の減少により①経常収支比率が3.7pt悪化した。一方、損失は繰越利益剰余金と相殺し、②累積欠損金は発生しなかった。
　③流動比率は、5%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が前年度から約7千万円減少しているものの、それ以上に繰出金が減ったことにより比率が上昇した。
　⑤経費回収率・⑥汚水処理原価は、減価償却費や支払利息等の費用のうち、一般会計繰入金など使用料以外の収入を充てる費用を除いて算定したものである。繰出金の減少により、下水道使用料で回収すべき経費が増加したことに伴い、経費回収率は低下し、汚水処理原価は増加した。
　⑦施設利用率が低い要因として、施設規模が過大となっている可能性があるが、施設利用率も低下傾向にあるため、施設更新時にダウンサイジングの検討も必要である。
　⑧水洗化率は類似団体と比べて高い水準となっている。今後、大幅な上昇は見込めない状況であるが、接続勧奨や排水設備の戸別調査を行い、未接続世帯の接続促進を引き続き行う。</t>
    <rPh sb="391" eb="394">
      <t>トウネンド</t>
    </rPh>
    <rPh sb="424" eb="426">
      <t>イジョウ</t>
    </rPh>
    <rPh sb="431" eb="432">
      <t>ヘ</t>
    </rPh>
    <rPh sb="439" eb="441">
      <t>ヒリツ</t>
    </rPh>
    <rPh sb="442" eb="444">
      <t>ジョウショウ</t>
    </rPh>
    <rPh sb="615" eb="620">
      <t>シセツリヨウリツ</t>
    </rPh>
    <phoneticPr fontId="4"/>
  </si>
  <si>
    <t>　建設事業は平成22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①有形固定資産減価償却率は年々上昇している。また、今後も上昇するものと見込んでいる。
　②管渠老朽化率は、法定耐用年数に達したものがないことから0%となっている。
　③管渠改善率
　一部の管渠において改修を実施しているが、これは管渠の支障移転を行ったものである。現時点では計画的な改修の予定はない。</t>
    <rPh sb="6" eb="8">
      <t>ヘイセイ</t>
    </rPh>
    <rPh sb="10" eb="12">
      <t>ネンド</t>
    </rPh>
    <rPh sb="225" eb="229">
      <t>シショウイテン</t>
    </rPh>
    <rPh sb="230" eb="23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</si>
</sst>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0.1</c:v>
                </c:pt>
              </c:numCache>
            </c:numRef>
          </c:val>
          <c:extLst>
            <c:ext xmlns:c16="http://schemas.microsoft.com/office/drawing/2014/chart" uri="{C3380CC4-5D6E-409C-BE32-E72D297353CC}">
              <c16:uniqueId val="{00000000-6C4C-421F-8343-6F6D6BDF8C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0.12</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6C4C-421F-8343-6F6D6BDF8C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38.950000000000003</c:v>
                </c:pt>
                <c:pt idx="1">
                  <c:v>37.72</c:v>
                </c:pt>
                <c:pt idx="2">
                  <c:v>36.61</c:v>
                </c:pt>
                <c:pt idx="3">
                  <c:v>34.85</c:v>
                </c:pt>
                <c:pt idx="4">
                  <c:v>39.6</c:v>
                </c:pt>
              </c:numCache>
            </c:numRef>
          </c:val>
          <c:extLst>
            <c:ext xmlns:c16="http://schemas.microsoft.com/office/drawing/2014/chart" uri="{C3380CC4-5D6E-409C-BE32-E72D297353CC}">
              <c16:uniqueId val="{00000000-4C1F-4594-BABB-4613B5CDE4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c:v>
                </c:pt>
                <c:pt idx="1">
                  <c:v>39.799999999999997</c:v>
                </c:pt>
                <c:pt idx="2">
                  <c:v>40.83</c:v>
                </c:pt>
                <c:pt idx="3">
                  <c:v>39.130000000000003</c:v>
                </c:pt>
                <c:pt idx="4">
                  <c:v>40.29</c:v>
                </c:pt>
              </c:numCache>
            </c:numRef>
          </c:val>
          <c:smooth val="0"/>
          <c:extLst>
            <c:ext xmlns:c16="http://schemas.microsoft.com/office/drawing/2014/chart" uri="{C3380CC4-5D6E-409C-BE32-E72D297353CC}">
              <c16:uniqueId val="{00000001-4C1F-4594-BABB-4613B5CDE4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92.96</c:v>
                </c:pt>
                <c:pt idx="1">
                  <c:v>93.91</c:v>
                </c:pt>
                <c:pt idx="2">
                  <c:v>93.8</c:v>
                </c:pt>
                <c:pt idx="3">
                  <c:v>94.01</c:v>
                </c:pt>
                <c:pt idx="4">
                  <c:v>94.08</c:v>
                </c:pt>
              </c:numCache>
            </c:numRef>
          </c:val>
          <c:extLst>
            <c:ext xmlns:c16="http://schemas.microsoft.com/office/drawing/2014/chart" uri="{C3380CC4-5D6E-409C-BE32-E72D297353CC}">
              <c16:uniqueId val="{00000000-6B8B-4102-ABBD-8859FFEA72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85.72</c:v>
                </c:pt>
                <c:pt idx="1">
                  <c:v>85.32</c:v>
                </c:pt>
                <c:pt idx="2">
                  <c:v>86</c:v>
                </c:pt>
                <c:pt idx="3">
                  <c:v>86.33</c:v>
                </c:pt>
                <c:pt idx="4">
                  <c:v>87.49</c:v>
                </c:pt>
              </c:numCache>
            </c:numRef>
          </c:val>
          <c:smooth val="0"/>
          <c:extLst>
            <c:ext xmlns:c16="http://schemas.microsoft.com/office/drawing/2014/chart" uri="{C3380CC4-5D6E-409C-BE32-E72D297353CC}">
              <c16:uniqueId val="{00000001-6B8B-4102-ABBD-8859FFEA72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95.05</c:v>
                </c:pt>
                <c:pt idx="1">
                  <c:v>92.65</c:v>
                </c:pt>
                <c:pt idx="2">
                  <c:v>90.19</c:v>
                </c:pt>
                <c:pt idx="3">
                  <c:v>81.319999999999993</c:v>
                </c:pt>
                <c:pt idx="4">
                  <c:v>77.58</c:v>
                </c:pt>
              </c:numCache>
            </c:numRef>
          </c:val>
          <c:extLst>
            <c:ext xmlns:c16="http://schemas.microsoft.com/office/drawing/2014/chart" uri="{C3380CC4-5D6E-409C-BE32-E72D297353CC}">
              <c16:uniqueId val="{00000000-93BD-4533-BF11-1A8CFCC471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102.25</c:v>
                </c:pt>
                <c:pt idx="1">
                  <c:v>103.8</c:v>
                </c:pt>
                <c:pt idx="2">
                  <c:v>101.8</c:v>
                </c:pt>
                <c:pt idx="3">
                  <c:v>100.27</c:v>
                </c:pt>
                <c:pt idx="4">
                  <c:v>95.71</c:v>
                </c:pt>
              </c:numCache>
            </c:numRef>
          </c:val>
          <c:smooth val="0"/>
          <c:extLst>
            <c:ext xmlns:c16="http://schemas.microsoft.com/office/drawing/2014/chart" uri="{C3380CC4-5D6E-409C-BE32-E72D297353CC}">
              <c16:uniqueId val="{00000001-93BD-4533-BF11-1A8CFCC471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15.13</c:v>
                </c:pt>
                <c:pt idx="1">
                  <c:v>18.510000000000002</c:v>
                </c:pt>
                <c:pt idx="2">
                  <c:v>21.62</c:v>
                </c:pt>
                <c:pt idx="3">
                  <c:v>24.46</c:v>
                </c:pt>
                <c:pt idx="4">
                  <c:v>26.82</c:v>
                </c:pt>
              </c:numCache>
            </c:numRef>
          </c:val>
          <c:extLst>
            <c:ext xmlns:c16="http://schemas.microsoft.com/office/drawing/2014/chart" uri="{C3380CC4-5D6E-409C-BE32-E72D297353CC}">
              <c16:uniqueId val="{00000000-ADFF-4117-9426-459C329D02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13.77</c:v>
                </c:pt>
                <c:pt idx="1">
                  <c:v>17.260000000000002</c:v>
                </c:pt>
                <c:pt idx="2">
                  <c:v>27.21</c:v>
                </c:pt>
                <c:pt idx="3">
                  <c:v>32.14</c:v>
                </c:pt>
                <c:pt idx="4">
                  <c:v>29.9</c:v>
                </c:pt>
              </c:numCache>
            </c:numRef>
          </c:val>
          <c:smooth val="0"/>
          <c:extLst>
            <c:ext xmlns:c16="http://schemas.microsoft.com/office/drawing/2014/chart" uri="{C3380CC4-5D6E-409C-BE32-E72D297353CC}">
              <c16:uniqueId val="{00000001-ADFF-4117-9426-459C329D02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21-4F31-9B0C-2DE5A03E38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21-4F31-9B0C-2DE5A03E38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3-4156-B96D-4821EED6B7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12.96</c:v>
                </c:pt>
                <c:pt idx="1">
                  <c:v>5.81</c:v>
                </c:pt>
                <c:pt idx="2">
                  <c:v>3.87</c:v>
                </c:pt>
                <c:pt idx="3">
                  <c:v>6.23</c:v>
                </c:pt>
                <c:pt idx="4">
                  <c:v>11.66</c:v>
                </c:pt>
              </c:numCache>
            </c:numRef>
          </c:val>
          <c:smooth val="0"/>
          <c:extLst>
            <c:ext xmlns:c16="http://schemas.microsoft.com/office/drawing/2014/chart" uri="{C3380CC4-5D6E-409C-BE32-E72D297353CC}">
              <c16:uniqueId val="{00000001-0803-4156-B96D-4821EED6B7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4.1100000000000003</c:v>
                </c:pt>
                <c:pt idx="1">
                  <c:v>4.83</c:v>
                </c:pt>
                <c:pt idx="2">
                  <c:v>4.1100000000000003</c:v>
                </c:pt>
                <c:pt idx="3">
                  <c:v>4.28</c:v>
                </c:pt>
                <c:pt idx="4">
                  <c:v>3.73</c:v>
                </c:pt>
              </c:numCache>
            </c:numRef>
          </c:val>
          <c:extLst>
            <c:ext xmlns:c16="http://schemas.microsoft.com/office/drawing/2014/chart" uri="{C3380CC4-5D6E-409C-BE32-E72D297353CC}">
              <c16:uniqueId val="{00000000-59DF-4859-82DA-E14900836A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11.03</c:v>
                </c:pt>
                <c:pt idx="1">
                  <c:v>22.04</c:v>
                </c:pt>
                <c:pt idx="2">
                  <c:v>27.44</c:v>
                </c:pt>
                <c:pt idx="3">
                  <c:v>33.43</c:v>
                </c:pt>
                <c:pt idx="4">
                  <c:v>53.11</c:v>
                </c:pt>
              </c:numCache>
            </c:numRef>
          </c:val>
          <c:smooth val="0"/>
          <c:extLst>
            <c:ext xmlns:c16="http://schemas.microsoft.com/office/drawing/2014/chart" uri="{C3380CC4-5D6E-409C-BE32-E72D297353CC}">
              <c16:uniqueId val="{00000001-59DF-4859-82DA-E14900836A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143.84</c:v>
                </c:pt>
                <c:pt idx="1">
                  <c:v>100.56</c:v>
                </c:pt>
                <c:pt idx="2">
                  <c:v>128.13999999999999</c:v>
                </c:pt>
                <c:pt idx="3">
                  <c:v>543.33000000000004</c:v>
                </c:pt>
                <c:pt idx="4">
                  <c:v>552.73</c:v>
                </c:pt>
              </c:numCache>
            </c:numRef>
          </c:val>
          <c:extLst>
            <c:ext xmlns:c16="http://schemas.microsoft.com/office/drawing/2014/chart" uri="{C3380CC4-5D6E-409C-BE32-E72D297353CC}">
              <c16:uniqueId val="{00000000-3EF0-43C2-AE89-4B682F5CA1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238.95</c:v>
                </c:pt>
                <c:pt idx="1">
                  <c:v>169.47</c:v>
                </c:pt>
                <c:pt idx="2">
                  <c:v>512.88</c:v>
                </c:pt>
                <c:pt idx="3">
                  <c:v>641.42999999999995</c:v>
                </c:pt>
                <c:pt idx="4">
                  <c:v>807.81</c:v>
                </c:pt>
              </c:numCache>
            </c:numRef>
          </c:val>
          <c:smooth val="0"/>
          <c:extLst>
            <c:ext xmlns:c16="http://schemas.microsoft.com/office/drawing/2014/chart" uri="{C3380CC4-5D6E-409C-BE32-E72D297353CC}">
              <c16:uniqueId val="{00000001-3EF0-43C2-AE89-4B682F5CA1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81.28</c:v>
                </c:pt>
                <c:pt idx="1">
                  <c:v>74.33</c:v>
                </c:pt>
                <c:pt idx="2">
                  <c:v>68.459999999999994</c:v>
                </c:pt>
                <c:pt idx="3">
                  <c:v>53.85</c:v>
                </c:pt>
                <c:pt idx="4">
                  <c:v>49.36</c:v>
                </c:pt>
              </c:numCache>
            </c:numRef>
          </c:val>
          <c:extLst>
            <c:ext xmlns:c16="http://schemas.microsoft.com/office/drawing/2014/chart" uri="{C3380CC4-5D6E-409C-BE32-E72D297353CC}">
              <c16:uniqueId val="{00000000-D8D6-48DE-B15E-13CABE02A6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53.03</c:v>
                </c:pt>
                <c:pt idx="2">
                  <c:v>51.07</c:v>
                </c:pt>
                <c:pt idx="3">
                  <c:v>56.93</c:v>
                </c:pt>
                <c:pt idx="4">
                  <c:v>49.44</c:v>
                </c:pt>
              </c:numCache>
            </c:numRef>
          </c:val>
          <c:smooth val="0"/>
          <c:extLst>
            <c:ext xmlns:c16="http://schemas.microsoft.com/office/drawing/2014/chart" uri="{C3380CC4-5D6E-409C-BE32-E72D297353CC}">
              <c16:uniqueId val="{00000001-D8D6-48DE-B15E-13CABE02A6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201.93</c:v>
                </c:pt>
                <c:pt idx="1">
                  <c:v>221.3</c:v>
                </c:pt>
                <c:pt idx="2">
                  <c:v>240.43</c:v>
                </c:pt>
                <c:pt idx="3">
                  <c:v>305.74</c:v>
                </c:pt>
                <c:pt idx="4">
                  <c:v>334.68</c:v>
                </c:pt>
              </c:numCache>
            </c:numRef>
          </c:val>
          <c:extLst>
            <c:ext xmlns:c16="http://schemas.microsoft.com/office/drawing/2014/chart" uri="{C3380CC4-5D6E-409C-BE32-E72D297353CC}">
              <c16:uniqueId val="{00000000-D142-405A-81D8-0CEF54C3CA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310.41000000000003</c:v>
                </c:pt>
                <c:pt idx="1">
                  <c:v>301.77</c:v>
                </c:pt>
                <c:pt idx="2">
                  <c:v>314.68</c:v>
                </c:pt>
                <c:pt idx="3">
                  <c:v>300.17</c:v>
                </c:pt>
                <c:pt idx="4">
                  <c:v>343.49</c:v>
                </c:pt>
              </c:numCache>
            </c:numRef>
          </c:val>
          <c:smooth val="0"/>
          <c:extLst>
            <c:ext xmlns:c16="http://schemas.microsoft.com/office/drawing/2014/chart" uri="{C3380CC4-5D6E-409C-BE32-E72D297353CC}">
              <c16:uniqueId val="{00000001-D142-405A-81D8-0CEF54C3CA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T1" sqref="BT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自治体職員</v>
      </c>
      <c r="AE8" s="50"/>
      <c r="AF8" s="50"/>
      <c r="AG8" s="50"/>
      <c r="AH8" s="50"/>
      <c r="AI8" s="50"/>
      <c r="AJ8" s="50"/>
      <c r="AK8" s="3"/>
      <c r="AL8" s="51">
        <f>データ!S6</f>
        <v>200772</v>
      </c>
      <c r="AM8" s="51"/>
      <c r="AN8" s="51"/>
      <c r="AO8" s="51"/>
      <c r="AP8" s="51"/>
      <c r="AQ8" s="51"/>
      <c r="AR8" s="51"/>
      <c r="AS8" s="51"/>
      <c r="AT8" s="46">
        <f>データ!T6</f>
        <v>572.99</v>
      </c>
      <c r="AU8" s="46"/>
      <c r="AV8" s="46"/>
      <c r="AW8" s="46"/>
      <c r="AX8" s="46"/>
      <c r="AY8" s="46"/>
      <c r="AZ8" s="46"/>
      <c r="BA8" s="46"/>
      <c r="BB8" s="46">
        <f>データ!U6</f>
        <v>350.39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73.08</v>
      </c>
      <c r="J10" s="46"/>
      <c r="K10" s="46"/>
      <c r="L10" s="46"/>
      <c r="M10" s="46"/>
      <c r="N10" s="46"/>
      <c r="O10" s="46"/>
      <c r="P10" s="46">
        <f>データ!P6</f>
        <v>2.88</v>
      </c>
      <c r="Q10" s="46"/>
      <c r="R10" s="46"/>
      <c r="S10" s="46"/>
      <c r="T10" s="46"/>
      <c r="U10" s="46"/>
      <c r="V10" s="46"/>
      <c r="W10" s="46">
        <f>データ!Q6</f>
        <v>101.06</v>
      </c>
      <c r="X10" s="46"/>
      <c r="Y10" s="46"/>
      <c r="Z10" s="46"/>
      <c r="AA10" s="46"/>
      <c r="AB10" s="46"/>
      <c r="AC10" s="46"/>
      <c r="AD10" s="51">
        <f>データ!R6</f>
        <v>3080</v>
      </c>
      <c r="AE10" s="51"/>
      <c r="AF10" s="51"/>
      <c r="AG10" s="51"/>
      <c r="AH10" s="51"/>
      <c r="AI10" s="51"/>
      <c r="AJ10" s="51"/>
      <c r="AK10" s="2"/>
      <c r="AL10" s="51">
        <f>データ!V6</f>
        <v>5765</v>
      </c>
      <c r="AM10" s="51"/>
      <c r="AN10" s="51"/>
      <c r="AO10" s="51"/>
      <c r="AP10" s="51"/>
      <c r="AQ10" s="51"/>
      <c r="AR10" s="51"/>
      <c r="AS10" s="51"/>
      <c r="AT10" s="46">
        <f>データ!W6</f>
        <v>2.33</v>
      </c>
      <c r="AU10" s="46"/>
      <c r="AV10" s="46"/>
      <c r="AW10" s="46"/>
      <c r="AX10" s="46"/>
      <c r="AY10" s="46"/>
      <c r="AZ10" s="46"/>
      <c r="BA10" s="46"/>
      <c r="BB10" s="46">
        <f>データ!X6</f>
        <v>2474.25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zjOhRfH/YdoucLrzrU7f/znD0I8VCakgAz6IV1x7HwqUJtZE45MZD1oYeX0mav5zqcdeviP2bcR22tuMkF/1kA==" saltValue="ovc/7a6bNbb/OPX2/qp0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322016</v>
      </c>
      <c r="D6" s="33">
        <f t="shared" si="3"/>
        <v>46</v>
      </c>
      <c r="E6" s="33">
        <f t="shared" si="3"/>
        <v>17</v>
      </c>
      <c r="F6" s="33">
        <f t="shared" si="3"/>
        <v>6</v>
      </c>
      <c r="G6" s="33">
        <f t="shared" si="3"/>
        <v>0</v>
      </c>
      <c r="H6" s="33" t="str">
        <f t="shared" si="3"/>
        <v>島根県　松江市</v>
      </c>
      <c r="I6" s="33" t="str">
        <f t="shared" si="3"/>
        <v>法適用</v>
      </c>
      <c r="J6" s="33" t="str">
        <f t="shared" si="3"/>
        <v>下水道事業</v>
      </c>
      <c r="K6" s="33" t="str">
        <f t="shared" si="3"/>
        <v>漁業集落排水</v>
      </c>
      <c r="L6" s="33" t="str">
        <f t="shared" si="3"/>
        <v>H1</v>
      </c>
      <c r="M6" s="33" t="str">
        <f t="shared" si="3"/>
        <v>自治体職員</v>
      </c>
      <c r="N6" s="34" t="str">
        <f t="shared" si="3"/>
        <v>-</v>
      </c>
      <c r="O6" s="34">
        <f t="shared" si="3"/>
        <v>73.08</v>
      </c>
      <c r="P6" s="34">
        <f t="shared" si="3"/>
        <v>2.88</v>
      </c>
      <c r="Q6" s="34">
        <f t="shared" si="3"/>
        <v>101.06</v>
      </c>
      <c r="R6" s="34">
        <f t="shared" si="3"/>
        <v>3080</v>
      </c>
      <c r="S6" s="34">
        <f t="shared" si="3"/>
        <v>200772</v>
      </c>
      <c r="T6" s="34">
        <f t="shared" si="3"/>
        <v>572.99</v>
      </c>
      <c r="U6" s="34">
        <f t="shared" si="3"/>
        <v>350.39</v>
      </c>
      <c r="V6" s="34">
        <f t="shared" si="3"/>
        <v>5765</v>
      </c>
      <c r="W6" s="34">
        <f t="shared" si="3"/>
        <v>2.33</v>
      </c>
      <c r="X6" s="34">
        <f t="shared" si="3"/>
        <v>2474.25</v>
      </c>
      <c r="Y6" s="35">
        <f>IF(Y7="",NA(),Y7)</f>
        <v>95.05</v>
      </c>
      <c r="Z6" s="35">
        <f t="shared" ref="Z6:AH6" si="4">IF(Z7="",NA(),Z7)</f>
        <v>92.65</v>
      </c>
      <c r="AA6" s="35">
        <f t="shared" si="4"/>
        <v>90.19</v>
      </c>
      <c r="AB6" s="35">
        <f t="shared" si="4"/>
        <v>81.319999999999993</v>
      </c>
      <c r="AC6" s="35">
        <f t="shared" si="4"/>
        <v>77.58</v>
      </c>
      <c r="AD6" s="35">
        <f t="shared" si="4"/>
        <v>102.25</v>
      </c>
      <c r="AE6" s="35">
        <f t="shared" si="4"/>
        <v>103.8</v>
      </c>
      <c r="AF6" s="35">
        <f t="shared" si="4"/>
        <v>101.8</v>
      </c>
      <c r="AG6" s="35">
        <f t="shared" si="4"/>
        <v>100.27</v>
      </c>
      <c r="AH6" s="35">
        <f t="shared" si="4"/>
        <v>95.71</v>
      </c>
      <c r="AI6" s="34" t="str">
        <f>IF(AI7="","",IF(AI7="-","【-】","【"&amp;SUBSTITUTE(TEXT(AI7,"#,##0.00"),"-","△")&amp;"】"))</f>
        <v>【99.28】</v>
      </c>
      <c r="AJ6" s="34">
        <f>IF(AJ7="",NA(),AJ7)</f>
        <v>0</v>
      </c>
      <c r="AK6" s="34">
        <f t="shared" ref="AK6:AS6" si="5">IF(AK7="",NA(),AK7)</f>
        <v>0</v>
      </c>
      <c r="AL6" s="34">
        <f t="shared" si="5"/>
        <v>0</v>
      </c>
      <c r="AM6" s="34">
        <f t="shared" si="5"/>
        <v>0</v>
      </c>
      <c r="AN6" s="34">
        <f t="shared" si="5"/>
        <v>0</v>
      </c>
      <c r="AO6" s="35">
        <f t="shared" si="5"/>
        <v>12.96</v>
      </c>
      <c r="AP6" s="35">
        <f t="shared" si="5"/>
        <v>5.81</v>
      </c>
      <c r="AQ6" s="35">
        <f t="shared" si="5"/>
        <v>3.87</v>
      </c>
      <c r="AR6" s="35">
        <f t="shared" si="5"/>
        <v>6.23</v>
      </c>
      <c r="AS6" s="35">
        <f t="shared" si="5"/>
        <v>11.66</v>
      </c>
      <c r="AT6" s="34" t="str">
        <f>IF(AT7="","",IF(AT7="-","【-】","【"&amp;SUBSTITUTE(TEXT(AT7,"#,##0.00"),"-","△")&amp;"】"))</f>
        <v>【86.39】</v>
      </c>
      <c r="AU6" s="35">
        <f>IF(AU7="",NA(),AU7)</f>
        <v>4.1100000000000003</v>
      </c>
      <c r="AV6" s="35">
        <f t="shared" ref="AV6:BD6" si="6">IF(AV7="",NA(),AV7)</f>
        <v>4.83</v>
      </c>
      <c r="AW6" s="35">
        <f t="shared" si="6"/>
        <v>4.1100000000000003</v>
      </c>
      <c r="AX6" s="35">
        <f t="shared" si="6"/>
        <v>4.28</v>
      </c>
      <c r="AY6" s="35">
        <f t="shared" si="6"/>
        <v>3.73</v>
      </c>
      <c r="AZ6" s="35">
        <f t="shared" si="6"/>
        <v>11.03</v>
      </c>
      <c r="BA6" s="35">
        <f t="shared" si="6"/>
        <v>22.04</v>
      </c>
      <c r="BB6" s="35">
        <f t="shared" si="6"/>
        <v>27.44</v>
      </c>
      <c r="BC6" s="35">
        <f t="shared" si="6"/>
        <v>33.43</v>
      </c>
      <c r="BD6" s="35">
        <f t="shared" si="6"/>
        <v>53.11</v>
      </c>
      <c r="BE6" s="34" t="str">
        <f>IF(BE7="","",IF(BE7="-","【-】","【"&amp;SUBSTITUTE(TEXT(BE7,"#,##0.00"),"-","△")&amp;"】"))</f>
        <v>【58.47】</v>
      </c>
      <c r="BF6" s="35">
        <f>IF(BF7="",NA(),BF7)</f>
        <v>143.84</v>
      </c>
      <c r="BG6" s="35">
        <f t="shared" ref="BG6:BO6" si="7">IF(BG7="",NA(),BG7)</f>
        <v>100.56</v>
      </c>
      <c r="BH6" s="35">
        <f t="shared" si="7"/>
        <v>128.13999999999999</v>
      </c>
      <c r="BI6" s="35">
        <f t="shared" si="7"/>
        <v>543.33000000000004</v>
      </c>
      <c r="BJ6" s="35">
        <f t="shared" si="7"/>
        <v>552.73</v>
      </c>
      <c r="BK6" s="35">
        <f t="shared" si="7"/>
        <v>238.95</v>
      </c>
      <c r="BL6" s="35">
        <f t="shared" si="7"/>
        <v>169.47</v>
      </c>
      <c r="BM6" s="35">
        <f t="shared" si="7"/>
        <v>512.88</v>
      </c>
      <c r="BN6" s="35">
        <f t="shared" si="7"/>
        <v>641.42999999999995</v>
      </c>
      <c r="BO6" s="35">
        <f t="shared" si="7"/>
        <v>807.81</v>
      </c>
      <c r="BP6" s="34" t="str">
        <f>IF(BP7="","",IF(BP7="-","【-】","【"&amp;SUBSTITUTE(TEXT(BP7,"#,##0.00"),"-","△")&amp;"】"))</f>
        <v>【1,042.34】</v>
      </c>
      <c r="BQ6" s="35">
        <f>IF(BQ7="",NA(),BQ7)</f>
        <v>81.28</v>
      </c>
      <c r="BR6" s="35">
        <f t="shared" ref="BR6:BZ6" si="8">IF(BR7="",NA(),BR7)</f>
        <v>74.33</v>
      </c>
      <c r="BS6" s="35">
        <f t="shared" si="8"/>
        <v>68.459999999999994</v>
      </c>
      <c r="BT6" s="35">
        <f t="shared" si="8"/>
        <v>53.85</v>
      </c>
      <c r="BU6" s="35">
        <f t="shared" si="8"/>
        <v>49.36</v>
      </c>
      <c r="BV6" s="35">
        <f t="shared" si="8"/>
        <v>53.57</v>
      </c>
      <c r="BW6" s="35">
        <f t="shared" si="8"/>
        <v>53.03</v>
      </c>
      <c r="BX6" s="35">
        <f t="shared" si="8"/>
        <v>51.07</v>
      </c>
      <c r="BY6" s="35">
        <f t="shared" si="8"/>
        <v>56.93</v>
      </c>
      <c r="BZ6" s="35">
        <f t="shared" si="8"/>
        <v>49.44</v>
      </c>
      <c r="CA6" s="34" t="str">
        <f>IF(CA7="","",IF(CA7="-","【-】","【"&amp;SUBSTITUTE(TEXT(CA7,"#,##0.00"),"-","△")&amp;"】"))</f>
        <v>【42.60】</v>
      </c>
      <c r="CB6" s="35">
        <f>IF(CB7="",NA(),CB7)</f>
        <v>201.93</v>
      </c>
      <c r="CC6" s="35">
        <f t="shared" ref="CC6:CK6" si="9">IF(CC7="",NA(),CC7)</f>
        <v>221.3</v>
      </c>
      <c r="CD6" s="35">
        <f t="shared" si="9"/>
        <v>240.43</v>
      </c>
      <c r="CE6" s="35">
        <f t="shared" si="9"/>
        <v>305.74</v>
      </c>
      <c r="CF6" s="35">
        <f t="shared" si="9"/>
        <v>334.68</v>
      </c>
      <c r="CG6" s="35">
        <f t="shared" si="9"/>
        <v>310.41000000000003</v>
      </c>
      <c r="CH6" s="35">
        <f t="shared" si="9"/>
        <v>301.77</v>
      </c>
      <c r="CI6" s="35">
        <f t="shared" si="9"/>
        <v>314.68</v>
      </c>
      <c r="CJ6" s="35">
        <f t="shared" si="9"/>
        <v>300.17</v>
      </c>
      <c r="CK6" s="35">
        <f t="shared" si="9"/>
        <v>343.49</v>
      </c>
      <c r="CL6" s="34" t="str">
        <f>IF(CL7="","",IF(CL7="-","【-】","【"&amp;SUBSTITUTE(TEXT(CL7,"#,##0.00"),"-","△")&amp;"】"))</f>
        <v>【410.22】</v>
      </c>
      <c r="CM6" s="35">
        <f>IF(CM7="",NA(),CM7)</f>
        <v>38.950000000000003</v>
      </c>
      <c r="CN6" s="35">
        <f t="shared" ref="CN6:CV6" si="10">IF(CN7="",NA(),CN7)</f>
        <v>37.72</v>
      </c>
      <c r="CO6" s="35">
        <f t="shared" si="10"/>
        <v>36.61</v>
      </c>
      <c r="CP6" s="35">
        <f t="shared" si="10"/>
        <v>34.85</v>
      </c>
      <c r="CQ6" s="35">
        <f t="shared" si="10"/>
        <v>39.6</v>
      </c>
      <c r="CR6" s="35">
        <f t="shared" si="10"/>
        <v>39.9</v>
      </c>
      <c r="CS6" s="35">
        <f t="shared" si="10"/>
        <v>39.799999999999997</v>
      </c>
      <c r="CT6" s="35">
        <f t="shared" si="10"/>
        <v>40.83</v>
      </c>
      <c r="CU6" s="35">
        <f t="shared" si="10"/>
        <v>39.130000000000003</v>
      </c>
      <c r="CV6" s="35">
        <f t="shared" si="10"/>
        <v>40.29</v>
      </c>
      <c r="CW6" s="34" t="str">
        <f>IF(CW7="","",IF(CW7="-","【-】","【"&amp;SUBSTITUTE(TEXT(CW7,"#,##0.00"),"-","△")&amp;"】"))</f>
        <v>【32.98】</v>
      </c>
      <c r="CX6" s="35">
        <f>IF(CX7="",NA(),CX7)</f>
        <v>92.96</v>
      </c>
      <c r="CY6" s="35">
        <f t="shared" ref="CY6:DG6" si="11">IF(CY7="",NA(),CY7)</f>
        <v>93.91</v>
      </c>
      <c r="CZ6" s="35">
        <f t="shared" si="11"/>
        <v>93.8</v>
      </c>
      <c r="DA6" s="35">
        <f t="shared" si="11"/>
        <v>94.01</v>
      </c>
      <c r="DB6" s="35">
        <f t="shared" si="11"/>
        <v>94.08</v>
      </c>
      <c r="DC6" s="35">
        <f t="shared" si="11"/>
        <v>85.72</v>
      </c>
      <c r="DD6" s="35">
        <f t="shared" si="11"/>
        <v>85.32</v>
      </c>
      <c r="DE6" s="35">
        <f t="shared" si="11"/>
        <v>86</v>
      </c>
      <c r="DF6" s="35">
        <f t="shared" si="11"/>
        <v>86.33</v>
      </c>
      <c r="DG6" s="35">
        <f t="shared" si="11"/>
        <v>87.49</v>
      </c>
      <c r="DH6" s="34" t="str">
        <f>IF(DH7="","",IF(DH7="-","【-】","【"&amp;SUBSTITUTE(TEXT(DH7,"#,##0.00"),"-","△")&amp;"】"))</f>
        <v>【80.45】</v>
      </c>
      <c r="DI6" s="35">
        <f>IF(DI7="",NA(),DI7)</f>
        <v>15.13</v>
      </c>
      <c r="DJ6" s="35">
        <f t="shared" ref="DJ6:DR6" si="12">IF(DJ7="",NA(),DJ7)</f>
        <v>18.510000000000002</v>
      </c>
      <c r="DK6" s="35">
        <f t="shared" si="12"/>
        <v>21.62</v>
      </c>
      <c r="DL6" s="35">
        <f t="shared" si="12"/>
        <v>24.46</v>
      </c>
      <c r="DM6" s="35">
        <f t="shared" si="12"/>
        <v>26.82</v>
      </c>
      <c r="DN6" s="35">
        <f t="shared" si="12"/>
        <v>13.77</v>
      </c>
      <c r="DO6" s="35">
        <f t="shared" si="12"/>
        <v>17.260000000000002</v>
      </c>
      <c r="DP6" s="35">
        <f t="shared" si="12"/>
        <v>27.21</v>
      </c>
      <c r="DQ6" s="35">
        <f t="shared" si="12"/>
        <v>32.14</v>
      </c>
      <c r="DR6" s="35">
        <f t="shared" si="12"/>
        <v>29.9</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0.1</v>
      </c>
      <c r="EJ6" s="35">
        <f t="shared" si="14"/>
        <v>0.12</v>
      </c>
      <c r="EK6" s="34">
        <f t="shared" si="14"/>
        <v>0</v>
      </c>
      <c r="EL6" s="34">
        <f t="shared" si="14"/>
        <v>0</v>
      </c>
      <c r="EM6" s="34">
        <f t="shared" si="14"/>
        <v>0</v>
      </c>
      <c r="EN6" s="35">
        <f t="shared" si="14"/>
        <v>0.01</v>
      </c>
      <c r="EO6" s="34" t="str">
        <f>IF(EO7="","",IF(EO7="-","【-】","【"&amp;SUBSTITUTE(TEXT(EO7,"#,##0.00"),"-","△")&amp;"】"))</f>
        <v>【1.09】</v>
      </c>
    </row>
    <row r="7" spans="1:148" s="36" customFormat="1" x14ac:dyDescent="0.15">
      <c r="A7" s="28"/>
      <c r="B7" s="37">
        <v>2020</v>
      </c>
      <c r="C7" s="37">
        <v>322016</v>
      </c>
      <c r="D7" s="37">
        <v>46</v>
      </c>
      <c r="E7" s="37">
        <v>17</v>
      </c>
      <c r="F7" s="37">
        <v>6</v>
      </c>
      <c r="G7" s="37">
        <v>0</v>
      </c>
      <c r="H7" s="37" t="s">
        <v>96</v>
      </c>
      <c r="I7" s="37" t="s">
        <v>97</v>
      </c>
      <c r="J7" s="37" t="s">
        <v>98</v>
      </c>
      <c r="K7" s="37" t="s">
        <v>99</v>
      </c>
      <c r="L7" s="37" t="s">
        <v>100</v>
      </c>
      <c r="M7" s="37" t="s">
        <v>101</v>
      </c>
      <c r="N7" s="38" t="s">
        <v>102</v>
      </c>
      <c r="O7" s="38">
        <v>73.08</v>
      </c>
      <c r="P7" s="38">
        <v>2.88</v>
      </c>
      <c r="Q7" s="38">
        <v>101.06</v>
      </c>
      <c r="R7" s="38">
        <v>3080</v>
      </c>
      <c r="S7" s="38">
        <v>200772</v>
      </c>
      <c r="T7" s="38">
        <v>572.99</v>
      </c>
      <c r="U7" s="38">
        <v>350.39</v>
      </c>
      <c r="V7" s="38">
        <v>5765</v>
      </c>
      <c r="W7" s="38">
        <v>2.33</v>
      </c>
      <c r="X7" s="38">
        <v>2474.25</v>
      </c>
      <c r="Y7" s="38">
        <v>95.05</v>
      </c>
      <c r="Z7" s="38">
        <v>92.65</v>
      </c>
      <c r="AA7" s="38">
        <v>90.19</v>
      </c>
      <c r="AB7" s="38">
        <v>81.319999999999993</v>
      </c>
      <c r="AC7" s="38">
        <v>77.58</v>
      </c>
      <c r="AD7" s="38">
        <v>102.25</v>
      </c>
      <c r="AE7" s="38">
        <v>103.8</v>
      </c>
      <c r="AF7" s="38">
        <v>101.8</v>
      </c>
      <c r="AG7" s="38">
        <v>100.27</v>
      </c>
      <c r="AH7" s="38">
        <v>95.71</v>
      </c>
      <c r="AI7" s="38">
        <v>99.28</v>
      </c>
      <c r="AJ7" s="38">
        <v>0</v>
      </c>
      <c r="AK7" s="38">
        <v>0</v>
      </c>
      <c r="AL7" s="38">
        <v>0</v>
      </c>
      <c r="AM7" s="38">
        <v>0</v>
      </c>
      <c r="AN7" s="38">
        <v>0</v>
      </c>
      <c r="AO7" s="38">
        <v>12.96</v>
      </c>
      <c r="AP7" s="38">
        <v>5.81</v>
      </c>
      <c r="AQ7" s="38">
        <v>3.87</v>
      </c>
      <c r="AR7" s="38">
        <v>6.23</v>
      </c>
      <c r="AS7" s="38">
        <v>11.66</v>
      </c>
      <c r="AT7" s="38">
        <v>86.39</v>
      </c>
      <c r="AU7" s="38">
        <v>4.1100000000000003</v>
      </c>
      <c r="AV7" s="38">
        <v>4.83</v>
      </c>
      <c r="AW7" s="38">
        <v>4.1100000000000003</v>
      </c>
      <c r="AX7" s="38">
        <v>4.28</v>
      </c>
      <c r="AY7" s="38">
        <v>3.73</v>
      </c>
      <c r="AZ7" s="38">
        <v>11.03</v>
      </c>
      <c r="BA7" s="38">
        <v>22.04</v>
      </c>
      <c r="BB7" s="38">
        <v>27.44</v>
      </c>
      <c r="BC7" s="38">
        <v>33.43</v>
      </c>
      <c r="BD7" s="38">
        <v>53.11</v>
      </c>
      <c r="BE7" s="38">
        <v>58.47</v>
      </c>
      <c r="BF7" s="38">
        <v>143.84</v>
      </c>
      <c r="BG7" s="38">
        <v>100.56</v>
      </c>
      <c r="BH7" s="38">
        <v>128.13999999999999</v>
      </c>
      <c r="BI7" s="38">
        <v>543.33000000000004</v>
      </c>
      <c r="BJ7" s="38">
        <v>552.73</v>
      </c>
      <c r="BK7" s="38">
        <v>238.95</v>
      </c>
      <c r="BL7" s="38">
        <v>169.47</v>
      </c>
      <c r="BM7" s="38">
        <v>512.88</v>
      </c>
      <c r="BN7" s="38">
        <v>641.42999999999995</v>
      </c>
      <c r="BO7" s="38">
        <v>807.81</v>
      </c>
      <c r="BP7" s="38">
        <v>1042.3399999999999</v>
      </c>
      <c r="BQ7" s="38">
        <v>81.28</v>
      </c>
      <c r="BR7" s="38">
        <v>74.33</v>
      </c>
      <c r="BS7" s="38">
        <v>68.459999999999994</v>
      </c>
      <c r="BT7" s="38">
        <v>53.85</v>
      </c>
      <c r="BU7" s="38">
        <v>49.36</v>
      </c>
      <c r="BV7" s="38">
        <v>53.57</v>
      </c>
      <c r="BW7" s="38">
        <v>53.03</v>
      </c>
      <c r="BX7" s="38">
        <v>51.07</v>
      </c>
      <c r="BY7" s="38">
        <v>56.93</v>
      </c>
      <c r="BZ7" s="38">
        <v>49.44</v>
      </c>
      <c r="CA7" s="38">
        <v>42.6</v>
      </c>
      <c r="CB7" s="38">
        <v>201.93</v>
      </c>
      <c r="CC7" s="38">
        <v>221.3</v>
      </c>
      <c r="CD7" s="38">
        <v>240.43</v>
      </c>
      <c r="CE7" s="38">
        <v>305.74</v>
      </c>
      <c r="CF7" s="38">
        <v>334.68</v>
      </c>
      <c r="CG7" s="38">
        <v>310.41000000000003</v>
      </c>
      <c r="CH7" s="38">
        <v>301.77</v>
      </c>
      <c r="CI7" s="38">
        <v>314.68</v>
      </c>
      <c r="CJ7" s="38">
        <v>300.17</v>
      </c>
      <c r="CK7" s="38">
        <v>343.49</v>
      </c>
      <c r="CL7" s="38">
        <v>410.22</v>
      </c>
      <c r="CM7" s="38">
        <v>38.950000000000003</v>
      </c>
      <c r="CN7" s="38">
        <v>37.72</v>
      </c>
      <c r="CO7" s="38">
        <v>36.61</v>
      </c>
      <c r="CP7" s="38">
        <v>34.85</v>
      </c>
      <c r="CQ7" s="38">
        <v>39.6</v>
      </c>
      <c r="CR7" s="38">
        <v>39.9</v>
      </c>
      <c r="CS7" s="38">
        <v>39.799999999999997</v>
      </c>
      <c r="CT7" s="38">
        <v>40.83</v>
      </c>
      <c r="CU7" s="38">
        <v>39.130000000000003</v>
      </c>
      <c r="CV7" s="38">
        <v>40.29</v>
      </c>
      <c r="CW7" s="38">
        <v>32.979999999999997</v>
      </c>
      <c r="CX7" s="38">
        <v>92.96</v>
      </c>
      <c r="CY7" s="38">
        <v>93.91</v>
      </c>
      <c r="CZ7" s="38">
        <v>93.8</v>
      </c>
      <c r="DA7" s="38">
        <v>94.01</v>
      </c>
      <c r="DB7" s="38">
        <v>94.08</v>
      </c>
      <c r="DC7" s="38">
        <v>85.72</v>
      </c>
      <c r="DD7" s="38">
        <v>85.32</v>
      </c>
      <c r="DE7" s="38">
        <v>86</v>
      </c>
      <c r="DF7" s="38">
        <v>86.33</v>
      </c>
      <c r="DG7" s="38">
        <v>87.49</v>
      </c>
      <c r="DH7" s="38">
        <v>80.45</v>
      </c>
      <c r="DI7" s="38">
        <v>15.13</v>
      </c>
      <c r="DJ7" s="38">
        <v>18.510000000000002</v>
      </c>
      <c r="DK7" s="38">
        <v>21.62</v>
      </c>
      <c r="DL7" s="38">
        <v>24.46</v>
      </c>
      <c r="DM7" s="38">
        <v>26.82</v>
      </c>
      <c r="DN7" s="38">
        <v>13.77</v>
      </c>
      <c r="DO7" s="38">
        <v>17.260000000000002</v>
      </c>
      <c r="DP7" s="38">
        <v>27.21</v>
      </c>
      <c r="DQ7" s="38">
        <v>32.14</v>
      </c>
      <c r="DR7" s="38">
        <v>29.9</v>
      </c>
      <c r="DS7" s="38">
        <v>23.36</v>
      </c>
      <c r="DT7" s="38">
        <v>0</v>
      </c>
      <c r="DU7" s="38">
        <v>0</v>
      </c>
      <c r="DV7" s="38">
        <v>0</v>
      </c>
      <c r="DW7" s="38">
        <v>0</v>
      </c>
      <c r="DX7" s="38">
        <v>0</v>
      </c>
      <c r="DY7" s="38">
        <v>0</v>
      </c>
      <c r="DZ7" s="38">
        <v>0</v>
      </c>
      <c r="EA7" s="38">
        <v>0</v>
      </c>
      <c r="EB7" s="38">
        <v>0</v>
      </c>
      <c r="EC7" s="38">
        <v>0</v>
      </c>
      <c r="ED7" s="38">
        <v>0</v>
      </c>
      <c r="EE7" s="38">
        <v>0</v>
      </c>
      <c r="EF7" s="38">
        <v>0</v>
      </c>
      <c r="EG7" s="38">
        <v>0</v>
      </c>
      <c r="EH7" s="38">
        <v>0</v>
      </c>
      <c r="EI7" s="38">
        <v>0.1</v>
      </c>
      <c r="EJ7" s="38">
        <v>0.12</v>
      </c>
      <c r="EK7" s="38">
        <v>0</v>
      </c>
      <c r="EL7" s="38">
        <v>0</v>
      </c>
      <c r="EM7" s="38">
        <v>0</v>
      </c>
      <c r="EN7" s="38">
        <v>0.01</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2022-02-14T00:10:47Z</cp:lastPrinted>
  <dcterms:modified xsi:type="dcterms:W3CDTF">2022-02-14T00:10:48Z</dcterms:modified>
</cp:coreProperties>
</file>