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uiUf6Ixqv9s/mYcLEAUUPYP6SjLb6+AFax4vxDZ62q2loNUJ72peBNFv9bWrU2+Il3zQeuThAEBgfCx3PO7oyQ==" workbookSaltValue="HcMXoO7RbCqAnKJmM/iyjA=="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W10" i="4"/>
  <c r="B10" i="4"/>
  <c r="I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<sst xmlns="http://schemas.openxmlformats.org/spreadsheetml/2006/main" count="231" uniqueCount="117">
  <si>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</si>
  <si>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</si>
  <si>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</si>
  <si>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</si>
  <si>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</si>
  <si>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</si>
  <si>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</si>
  <si>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</si>
  <si>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</si>
  <si>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</si>
  <si>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</si>
  <si>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</si>
  <si>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</si>
  <si>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</si>
  <si>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</si>
  <si>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</si>
  <si>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</si>
  <si>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</si>
  <si>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</si>
  <si>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</si>
  <si>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</si>
  <si>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</si>
  <si>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</si>
  <si>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</si>
  <si>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</si>
  <si>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</si>
  <si>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</si>
  <si>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</si>
  <si>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</si>
  <si>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</si>
  <si>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</si>
  <si>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</si>
  <si>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</si>
  <si>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</si>
  <si>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</si>
  <si>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</si>
  <si>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</si>
  <si>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</si>
  <si>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</si>
  <si>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</si>
  <si>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</si>
  <si>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</si>
  <si>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</si>
  <si>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</si>
  <si>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</si>
  <si>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</si>
  <si>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</si>
  <si>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</si>
  <si>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</si>
  <si>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</si>
  <si>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</si>
  <si>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</si>
  <si>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</si>
  <si>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</si>
  <si>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</si>
  <si>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</si>
  <si>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</si>
  <si>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</si>
  <si>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</si>
  <si>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</si>
  <si>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</si>
  <si>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</si>
  <si>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</si>
  <si>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</si>
  <si>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</si>
  <si>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</si>
  <si>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</si>
  <si>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</si>
  <si>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</si>
  <si>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</si>
  <si>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</si>
  <si>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</si>
  <si>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</si>
  <si>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</si>
  <si>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</si>
  <si>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</si>
  <si>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</si>
  <si>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</si>
  <si>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</si>
  <si>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</si>
  <si>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</si>
  <si>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</si>
  <si>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</si>
  <si>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</si>
  <si>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</si>
  <si>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</si>
  <si>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</si>
  <si>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</si>
  <si>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</si>
  <si>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</si>
  <si>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</si>
  <si>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</si>
  <si>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</si>
  <si>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</si>
  <si>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</si>
  <si>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</si>
  <si>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</si>
  <si>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</si>
  <si>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</si>
  <si>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</si>
  <si>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</si>
  <si>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</si>
  <si>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</si>
  <si>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</si>
  <si>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</si>
  <si>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</si>
  <si>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</si>
  <si>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</si>
  <si>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</si>
  <si>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</si>
  <si>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</si>
  <si>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</si>
  <si>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</si>
  <si>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</si>
  <si>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</si>
  <si>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25%で、繰出基準に基づく一般会計繰入金など使用料以外の収入を含めても費用を賄えていないが、繰出金の減少により①経常収支比率が1.1pt悪化した。また、②累積欠損金については、他事業も含めた会計全体での欠損金が生じないよう、更なる経費削減に努める。
　③流動比率は、5%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令和元年度に公債費に対する繰出金を見直し、企業債残高に含まれる一般会計負担予定額が減ったため、比率が大幅に上昇した。当年度は、企業債残高の減少に伴って前年度に比べ比率が低下している。
　⑤経費回収率・⑥汚水処理原価は、減価償却費や支払利息等の費用のうち、一般会計繰入金など使用料以外の収入を充てる費用を除いて算定したものである。下水道使用料が減ったため経費回収率は低下し、有収水量が増えたため汚水処理原価は減少した。
　⑦施設利用率が低い要因として、施設規模が過大となっている可能性があるが、今後、５処理施設について公共下水道へ接続する予定である。
　⑧水洗化率の大幅な上昇は見込めない状況であるが、接続勧奨や排水設備の戸別調査を行い、未接続世帯の接続促進を引き続き行う。</t>
    <rPh sb="216" eb="217">
      <t>ツト</t>
    </rPh>
    <rPh sb="231" eb="233">
      <t>ミマン</t>
    </rPh>
    <rPh sb="351" eb="356">
      <t>レイワガンネンド</t>
    </rPh>
    <rPh sb="357" eb="360">
      <t>コウサイヒ</t>
    </rPh>
    <rPh sb="361" eb="362">
      <t>タイ</t>
    </rPh>
    <rPh sb="364" eb="367">
      <t>クリダシキン</t>
    </rPh>
    <rPh sb="368" eb="370">
      <t>ミナオ</t>
    </rPh>
    <rPh sb="372" eb="377">
      <t>キギョウサイザンダカ</t>
    </rPh>
    <rPh sb="378" eb="379">
      <t>フク</t>
    </rPh>
    <rPh sb="382" eb="386">
      <t>イッパンカイケイ</t>
    </rPh>
    <rPh sb="386" eb="388">
      <t>フタン</t>
    </rPh>
    <rPh sb="388" eb="391">
      <t>ヨテイガク</t>
    </rPh>
    <rPh sb="392" eb="393">
      <t>ヘ</t>
    </rPh>
    <rPh sb="398" eb="400">
      <t>ヒリツ</t>
    </rPh>
    <rPh sb="401" eb="403">
      <t>オオハバ</t>
    </rPh>
    <rPh sb="404" eb="406">
      <t>ジョウショウ</t>
    </rPh>
    <rPh sb="409" eb="412">
      <t>トウネンド</t>
    </rPh>
    <rPh sb="414" eb="419">
      <t>キギョウサイザンダカ</t>
    </rPh>
    <rPh sb="420" eb="422">
      <t>ゲンショウ</t>
    </rPh>
    <rPh sb="423" eb="424">
      <t>トモナ</t>
    </rPh>
    <rPh sb="426" eb="429">
      <t>ゼンネンド</t>
    </rPh>
    <rPh sb="430" eb="431">
      <t>クラ</t>
    </rPh>
    <rPh sb="537" eb="541">
      <t>ユウシュウスイリョウ</t>
    </rPh>
    <rPh sb="542" eb="543">
      <t>フ</t>
    </rPh>
    <rPh sb="554" eb="556">
      <t>ゲンショウ</t>
    </rPh>
    <rPh sb="597" eb="599">
      <t>コンゴ</t>
    </rPh>
    <rPh sb="601" eb="605">
      <t>ショリシセツ</t>
    </rPh>
    <rPh sb="609" eb="614">
      <t>コウキョウゲスイドウ</t>
    </rPh>
    <rPh sb="615" eb="617">
      <t>セツゾク</t>
    </rPh>
    <rPh sb="619" eb="621">
      <t>ヨテイ</t>
    </rPh>
    <phoneticPr fontId="15"/>
  </si>
  <si>
    <t>　建設事業は平成18年度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①有形固定資産減価償却率は年々上昇し、類似団体の平均を上回った。また、今後も上昇するものと見込んでいる。
　②管渠老朽化率は、法定耐用年数に達したものがないことから0%となっている。
　③管渠改善率
　一部の管渠において改修を実施しているが、これは管渠の支障移転を行ったものである。現時点では計画的な改修の予定はない。</t>
    <rPh sb="6" eb="8">
      <t>ヘイセイ</t>
    </rPh>
    <rPh sb="10" eb="12">
      <t>ネンド</t>
    </rPh>
    <rPh sb="121" eb="125">
      <t>ネンネンジョウショウ</t>
    </rPh>
    <rPh sb="235" eb="239">
      <t>シショウイテン</t>
    </rPh>
    <rPh sb="240" eb="24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</si>
</sst>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0.03</c:v>
                </c:pt>
                <c:pt idx="1">
                  <c:v>0</c:v>
                </c:pt>
                <c:pt idx="2">
                  <c:v>0</c:v>
                </c:pt>
                <c:pt idx="3">
                  <c:v>0</c:v>
                </c:pt>
                <c:pt idx="4" formatCode="#,##0.00;&quot;△&quot;#,##0.00;&quot;-&quot;">
                  <c:v>0.01</c:v>
                </c:pt>
              </c:numCache>
            </c:numRef>
          </c:val>
          <c:extLst>
            <c:ext xmlns:c16="http://schemas.microsoft.com/office/drawing/2014/chart" uri="{C3380CC4-5D6E-409C-BE32-E72D297353CC}">
              <c16:uniqueId val="{00000000-802A-411A-B014-F460BE1252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802A-411A-B014-F460BE1252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49.17</c:v>
                </c:pt>
                <c:pt idx="1">
                  <c:v>48.04</c:v>
                </c:pt>
                <c:pt idx="2">
                  <c:v>47.47</c:v>
                </c:pt>
                <c:pt idx="3">
                  <c:v>46.03</c:v>
                </c:pt>
                <c:pt idx="4">
                  <c:v>50.08</c:v>
                </c:pt>
              </c:numCache>
            </c:numRef>
          </c:val>
          <c:extLst>
            <c:ext xmlns:c16="http://schemas.microsoft.com/office/drawing/2014/chart" uri="{C3380CC4-5D6E-409C-BE32-E72D297353CC}">
              <c16:uniqueId val="{00000000-7D91-418B-912E-BED66AF82B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7D91-418B-912E-BED66AF82B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88.35</c:v>
                </c:pt>
                <c:pt idx="1">
                  <c:v>89.04</c:v>
                </c:pt>
                <c:pt idx="2">
                  <c:v>89.19</c:v>
                </c:pt>
                <c:pt idx="3">
                  <c:v>89.62</c:v>
                </c:pt>
                <c:pt idx="4">
                  <c:v>89.65</c:v>
                </c:pt>
              </c:numCache>
            </c:numRef>
          </c:val>
          <c:extLst>
            <c:ext xmlns:c16="http://schemas.microsoft.com/office/drawing/2014/chart" uri="{C3380CC4-5D6E-409C-BE32-E72D297353CC}">
              <c16:uniqueId val="{00000000-256A-482B-A4BD-7B854CB6B3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256A-482B-A4BD-7B854CB6B3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98.91</c:v>
                </c:pt>
                <c:pt idx="1">
                  <c:v>94.05</c:v>
                </c:pt>
                <c:pt idx="2">
                  <c:v>92.03</c:v>
                </c:pt>
                <c:pt idx="3">
                  <c:v>83.47</c:v>
                </c:pt>
                <c:pt idx="4">
                  <c:v>82.36</c:v>
                </c:pt>
              </c:numCache>
            </c:numRef>
          </c:val>
          <c:extLst>
            <c:ext xmlns:c16="http://schemas.microsoft.com/office/drawing/2014/chart" uri="{C3380CC4-5D6E-409C-BE32-E72D297353CC}">
              <c16:uniqueId val="{00000000-3FD9-4CF7-9F44-E9A8C6D745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3FD9-4CF7-9F44-E9A8C6D745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14.52</c:v>
                </c:pt>
                <c:pt idx="1">
                  <c:v>18.21</c:v>
                </c:pt>
                <c:pt idx="2">
                  <c:v>21.41</c:v>
                </c:pt>
                <c:pt idx="3">
                  <c:v>24.51</c:v>
                </c:pt>
                <c:pt idx="4">
                  <c:v>27.37</c:v>
                </c:pt>
              </c:numCache>
            </c:numRef>
          </c:val>
          <c:extLst>
            <c:ext xmlns:c16="http://schemas.microsoft.com/office/drawing/2014/chart" uri="{C3380CC4-5D6E-409C-BE32-E72D297353CC}">
              <c16:uniqueId val="{00000000-4AAB-4E1A-BD2F-D946D68601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4AAB-4E1A-BD2F-D946D68601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A7-4D1A-9A0E-D97D6A18F8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A7-4D1A-9A0E-D97D6A18F8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529.41999999999996</c:v>
                </c:pt>
                <c:pt idx="1">
                  <c:v>1025.8</c:v>
                </c:pt>
                <c:pt idx="2">
                  <c:v>1090.9000000000001</c:v>
                </c:pt>
                <c:pt idx="3">
                  <c:v>1195.4000000000001</c:v>
                </c:pt>
                <c:pt idx="4">
                  <c:v>1292.03</c:v>
                </c:pt>
              </c:numCache>
            </c:numRef>
          </c:val>
          <c:extLst>
            <c:ext xmlns:c16="http://schemas.microsoft.com/office/drawing/2014/chart" uri="{C3380CC4-5D6E-409C-BE32-E72D297353CC}">
              <c16:uniqueId val="{00000000-AC66-4BF8-885D-83A7A4E3F9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AC66-4BF8-885D-83A7A4E3F9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4.21</c:v>
                </c:pt>
                <c:pt idx="1">
                  <c:v>3.3</c:v>
                </c:pt>
                <c:pt idx="2">
                  <c:v>2.7</c:v>
                </c:pt>
                <c:pt idx="3">
                  <c:v>2.58</c:v>
                </c:pt>
                <c:pt idx="4">
                  <c:v>2.67</c:v>
                </c:pt>
              </c:numCache>
            </c:numRef>
          </c:val>
          <c:extLst>
            <c:ext xmlns:c16="http://schemas.microsoft.com/office/drawing/2014/chart" uri="{C3380CC4-5D6E-409C-BE32-E72D297353CC}">
              <c16:uniqueId val="{00000000-4C0E-4BFD-9932-1EC3026B0BB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4C0E-4BFD-9932-1EC3026B0BB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193.89</c:v>
                </c:pt>
                <c:pt idx="1">
                  <c:v>229.96</c:v>
                </c:pt>
                <c:pt idx="2">
                  <c:v>202.54</c:v>
                </c:pt>
                <c:pt idx="3">
                  <c:v>828.8</c:v>
                </c:pt>
                <c:pt idx="4">
                  <c:v>805.24</c:v>
                </c:pt>
              </c:numCache>
            </c:numRef>
          </c:val>
          <c:extLst>
            <c:ext xmlns:c16="http://schemas.microsoft.com/office/drawing/2014/chart" uri="{C3380CC4-5D6E-409C-BE32-E72D297353CC}">
              <c16:uniqueId val="{00000000-8B78-4328-87E9-9057EBB4C8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8B78-4328-87E9-9057EBB4C8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94.63</c:v>
                </c:pt>
                <c:pt idx="1">
                  <c:v>75.05</c:v>
                </c:pt>
                <c:pt idx="2">
                  <c:v>69.89</c:v>
                </c:pt>
                <c:pt idx="3">
                  <c:v>53.46</c:v>
                </c:pt>
                <c:pt idx="4">
                  <c:v>53.18</c:v>
                </c:pt>
              </c:numCache>
            </c:numRef>
          </c:val>
          <c:extLst>
            <c:ext xmlns:c16="http://schemas.microsoft.com/office/drawing/2014/chart" uri="{C3380CC4-5D6E-409C-BE32-E72D297353CC}">
              <c16:uniqueId val="{00000000-233C-432B-9CA7-6CE41665DA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233C-432B-9CA7-6CE41665DA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177.39</c:v>
                </c:pt>
                <c:pt idx="1">
                  <c:v>227.77</c:v>
                </c:pt>
                <c:pt idx="2">
                  <c:v>244.45</c:v>
                </c:pt>
                <c:pt idx="3">
                  <c:v>319.14</c:v>
                </c:pt>
                <c:pt idx="4">
                  <c:v>317.35000000000002</c:v>
                </c:pt>
              </c:numCache>
            </c:numRef>
          </c:val>
          <c:extLst>
            <c:ext xmlns:c16="http://schemas.microsoft.com/office/drawing/2014/chart" uri="{C3380CC4-5D6E-409C-BE32-E72D297353CC}">
              <c16:uniqueId val="{00000000-B301-4AFE-A5A5-FFAEAA357F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B301-4AFE-A5A5-FFAEAA357F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3" zoomScale="85" zoomScaleNormal="85" workbookViewId="0">
      <selection activeCell="BK35" sqref="BK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松江市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自治体職員</v>
      </c>
      <c r="AE8" s="79"/>
      <c r="AF8" s="79"/>
      <c r="AG8" s="79"/>
      <c r="AH8" s="79"/>
      <c r="AI8" s="79"/>
      <c r="AJ8" s="79"/>
      <c r="AK8" s="3"/>
      <c r="AL8" s="75">
        <f>データ!S6</f>
        <v>200772</v>
      </c>
      <c r="AM8" s="75"/>
      <c r="AN8" s="75"/>
      <c r="AO8" s="75"/>
      <c r="AP8" s="75"/>
      <c r="AQ8" s="75"/>
      <c r="AR8" s="75"/>
      <c r="AS8" s="75"/>
      <c r="AT8" s="74">
        <f>データ!T6</f>
        <v>572.99</v>
      </c>
      <c r="AU8" s="74"/>
      <c r="AV8" s="74"/>
      <c r="AW8" s="74"/>
      <c r="AX8" s="74"/>
      <c r="AY8" s="74"/>
      <c r="AZ8" s="74"/>
      <c r="BA8" s="74"/>
      <c r="BB8" s="74">
        <f>データ!U6</f>
        <v>350.39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49.17</v>
      </c>
      <c r="J10" s="74"/>
      <c r="K10" s="74"/>
      <c r="L10" s="74"/>
      <c r="M10" s="74"/>
      <c r="N10" s="74"/>
      <c r="O10" s="74"/>
      <c r="P10" s="74">
        <f>データ!P6</f>
        <v>8.26</v>
      </c>
      <c r="Q10" s="74"/>
      <c r="R10" s="74"/>
      <c r="S10" s="74"/>
      <c r="T10" s="74"/>
      <c r="U10" s="74"/>
      <c r="V10" s="74"/>
      <c r="W10" s="74">
        <f>データ!Q6</f>
        <v>89.73</v>
      </c>
      <c r="X10" s="74"/>
      <c r="Y10" s="74"/>
      <c r="Z10" s="74"/>
      <c r="AA10" s="74"/>
      <c r="AB10" s="74"/>
      <c r="AC10" s="74"/>
      <c r="AD10" s="75">
        <f>データ!R6</f>
        <v>3080</v>
      </c>
      <c r="AE10" s="75"/>
      <c r="AF10" s="75"/>
      <c r="AG10" s="75"/>
      <c r="AH10" s="75"/>
      <c r="AI10" s="75"/>
      <c r="AJ10" s="75"/>
      <c r="AK10" s="2"/>
      <c r="AL10" s="75">
        <f>データ!V6</f>
        <v>16520</v>
      </c>
      <c r="AM10" s="75"/>
      <c r="AN10" s="75"/>
      <c r="AO10" s="75"/>
      <c r="AP10" s="75"/>
      <c r="AQ10" s="75"/>
      <c r="AR10" s="75"/>
      <c r="AS10" s="75"/>
      <c r="AT10" s="74">
        <f>データ!W6</f>
        <v>6.84</v>
      </c>
      <c r="AU10" s="74"/>
      <c r="AV10" s="74"/>
      <c r="AW10" s="74"/>
      <c r="AX10" s="74"/>
      <c r="AY10" s="74"/>
      <c r="AZ10" s="74"/>
      <c r="BA10" s="74"/>
      <c r="BB10" s="74">
        <f>データ!X6</f>
        <v>2415.1999999999998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B8RZywZGEKAgKts2YLW8Y2z+spTpkHD6ein9ZSsN/Ffn8K4+awD0Ypixkzo529xwv0UFnQ17wn3UaE95biA6eg==" saltValue="WWAseIQgzhcn5WruafrN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322016</v>
      </c>
      <c r="D6" s="33">
        <f t="shared" si="3"/>
        <v>46</v>
      </c>
      <c r="E6" s="33">
        <f t="shared" si="3"/>
        <v>17</v>
      </c>
      <c r="F6" s="33">
        <f t="shared" si="3"/>
        <v>5</v>
      </c>
      <c r="G6" s="33">
        <f t="shared" si="3"/>
        <v>0</v>
      </c>
      <c r="H6" s="33" t="str">
        <f t="shared" si="3"/>
        <v>島根県　松江市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49.17</v>
      </c>
      <c r="P6" s="34">
        <f t="shared" si="3"/>
        <v>8.26</v>
      </c>
      <c r="Q6" s="34">
        <f t="shared" si="3"/>
        <v>89.73</v>
      </c>
      <c r="R6" s="34">
        <f t="shared" si="3"/>
        <v>3080</v>
      </c>
      <c r="S6" s="34">
        <f t="shared" si="3"/>
        <v>200772</v>
      </c>
      <c r="T6" s="34">
        <f t="shared" si="3"/>
        <v>572.99</v>
      </c>
      <c r="U6" s="34">
        <f t="shared" si="3"/>
        <v>350.39</v>
      </c>
      <c r="V6" s="34">
        <f t="shared" si="3"/>
        <v>16520</v>
      </c>
      <c r="W6" s="34">
        <f t="shared" si="3"/>
        <v>6.84</v>
      </c>
      <c r="X6" s="34">
        <f t="shared" si="3"/>
        <v>2415.1999999999998</v>
      </c>
      <c r="Y6" s="35">
        <f>IF(Y7="",NA(),Y7)</f>
        <v>98.91</v>
      </c>
      <c r="Z6" s="35">
        <f t="shared" ref="Z6:AH6" si="4">IF(Z7="",NA(),Z7)</f>
        <v>94.05</v>
      </c>
      <c r="AA6" s="35">
        <f t="shared" si="4"/>
        <v>92.03</v>
      </c>
      <c r="AB6" s="35">
        <f t="shared" si="4"/>
        <v>83.47</v>
      </c>
      <c r="AC6" s="35">
        <f t="shared" si="4"/>
        <v>82.36</v>
      </c>
      <c r="AD6" s="35">
        <f t="shared" si="4"/>
        <v>97.34</v>
      </c>
      <c r="AE6" s="35">
        <f t="shared" si="4"/>
        <v>100.99</v>
      </c>
      <c r="AF6" s="35">
        <f t="shared" si="4"/>
        <v>101.27</v>
      </c>
      <c r="AG6" s="35">
        <f t="shared" si="4"/>
        <v>101.91</v>
      </c>
      <c r="AH6" s="35">
        <f t="shared" si="4"/>
        <v>103.09</v>
      </c>
      <c r="AI6" s="34" t="str">
        <f>IF(AI7="","",IF(AI7="-","【-】","【"&amp;SUBSTITUTE(TEXT(AI7,"#,##0.00"),"-","△")&amp;"】"))</f>
        <v>【104.99】</v>
      </c>
      <c r="AJ6" s="35">
        <f>IF(AJ7="",NA(),AJ7)</f>
        <v>529.41999999999996</v>
      </c>
      <c r="AK6" s="35">
        <f t="shared" ref="AK6:AS6" si="5">IF(AK7="",NA(),AK7)</f>
        <v>1025.8</v>
      </c>
      <c r="AL6" s="35">
        <f t="shared" si="5"/>
        <v>1090.9000000000001</v>
      </c>
      <c r="AM6" s="35">
        <f t="shared" si="5"/>
        <v>1195.4000000000001</v>
      </c>
      <c r="AN6" s="35">
        <f t="shared" si="5"/>
        <v>1292.03</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4.21</v>
      </c>
      <c r="AV6" s="35">
        <f t="shared" ref="AV6:BD6" si="6">IF(AV7="",NA(),AV7)</f>
        <v>3.3</v>
      </c>
      <c r="AW6" s="35">
        <f t="shared" si="6"/>
        <v>2.7</v>
      </c>
      <c r="AX6" s="35">
        <f t="shared" si="6"/>
        <v>2.58</v>
      </c>
      <c r="AY6" s="35">
        <f t="shared" si="6"/>
        <v>2.67</v>
      </c>
      <c r="AZ6" s="35">
        <f t="shared" si="6"/>
        <v>40.78</v>
      </c>
      <c r="BA6" s="35">
        <f t="shared" si="6"/>
        <v>38.119999999999997</v>
      </c>
      <c r="BB6" s="35">
        <f t="shared" si="6"/>
        <v>43.5</v>
      </c>
      <c r="BC6" s="35">
        <f t="shared" si="6"/>
        <v>44.14</v>
      </c>
      <c r="BD6" s="35">
        <f t="shared" si="6"/>
        <v>37.24</v>
      </c>
      <c r="BE6" s="34" t="str">
        <f>IF(BE7="","",IF(BE7="-","【-】","【"&amp;SUBSTITUTE(TEXT(BE7,"#,##0.00"),"-","△")&amp;"】"))</f>
        <v>【32.80】</v>
      </c>
      <c r="BF6" s="35">
        <f>IF(BF7="",NA(),BF7)</f>
        <v>193.89</v>
      </c>
      <c r="BG6" s="35">
        <f t="shared" ref="BG6:BO6" si="7">IF(BG7="",NA(),BG7)</f>
        <v>229.96</v>
      </c>
      <c r="BH6" s="35">
        <f t="shared" si="7"/>
        <v>202.54</v>
      </c>
      <c r="BI6" s="35">
        <f t="shared" si="7"/>
        <v>828.8</v>
      </c>
      <c r="BJ6" s="35">
        <f t="shared" si="7"/>
        <v>805.24</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94.63</v>
      </c>
      <c r="BR6" s="35">
        <f t="shared" ref="BR6:BZ6" si="8">IF(BR7="",NA(),BR7)</f>
        <v>75.05</v>
      </c>
      <c r="BS6" s="35">
        <f t="shared" si="8"/>
        <v>69.89</v>
      </c>
      <c r="BT6" s="35">
        <f t="shared" si="8"/>
        <v>53.46</v>
      </c>
      <c r="BU6" s="35">
        <f t="shared" si="8"/>
        <v>53.18</v>
      </c>
      <c r="BV6" s="35">
        <f t="shared" si="8"/>
        <v>59.83</v>
      </c>
      <c r="BW6" s="35">
        <f t="shared" si="8"/>
        <v>65.33</v>
      </c>
      <c r="BX6" s="35">
        <f t="shared" si="8"/>
        <v>65.39</v>
      </c>
      <c r="BY6" s="35">
        <f t="shared" si="8"/>
        <v>65.37</v>
      </c>
      <c r="BZ6" s="35">
        <f t="shared" si="8"/>
        <v>68.11</v>
      </c>
      <c r="CA6" s="34" t="str">
        <f>IF(CA7="","",IF(CA7="-","【-】","【"&amp;SUBSTITUTE(TEXT(CA7,"#,##0.00"),"-","△")&amp;"】"))</f>
        <v>【60.94】</v>
      </c>
      <c r="CB6" s="35">
        <f>IF(CB7="",NA(),CB7)</f>
        <v>177.39</v>
      </c>
      <c r="CC6" s="35">
        <f t="shared" ref="CC6:CK6" si="9">IF(CC7="",NA(),CC7)</f>
        <v>227.77</v>
      </c>
      <c r="CD6" s="35">
        <f t="shared" si="9"/>
        <v>244.45</v>
      </c>
      <c r="CE6" s="35">
        <f t="shared" si="9"/>
        <v>319.14</v>
      </c>
      <c r="CF6" s="35">
        <f t="shared" si="9"/>
        <v>317.35000000000002</v>
      </c>
      <c r="CG6" s="35">
        <f t="shared" si="9"/>
        <v>246.66</v>
      </c>
      <c r="CH6" s="35">
        <f t="shared" si="9"/>
        <v>227.43</v>
      </c>
      <c r="CI6" s="35">
        <f t="shared" si="9"/>
        <v>230.88</v>
      </c>
      <c r="CJ6" s="35">
        <f t="shared" si="9"/>
        <v>228.99</v>
      </c>
      <c r="CK6" s="35">
        <f t="shared" si="9"/>
        <v>222.41</v>
      </c>
      <c r="CL6" s="34" t="str">
        <f>IF(CL7="","",IF(CL7="-","【-】","【"&amp;SUBSTITUTE(TEXT(CL7,"#,##0.00"),"-","△")&amp;"】"))</f>
        <v>【253.04】</v>
      </c>
      <c r="CM6" s="35">
        <f>IF(CM7="",NA(),CM7)</f>
        <v>49.17</v>
      </c>
      <c r="CN6" s="35">
        <f t="shared" ref="CN6:CV6" si="10">IF(CN7="",NA(),CN7)</f>
        <v>48.04</v>
      </c>
      <c r="CO6" s="35">
        <f t="shared" si="10"/>
        <v>47.47</v>
      </c>
      <c r="CP6" s="35">
        <f t="shared" si="10"/>
        <v>46.03</v>
      </c>
      <c r="CQ6" s="35">
        <f t="shared" si="10"/>
        <v>50.08</v>
      </c>
      <c r="CR6" s="35">
        <f t="shared" si="10"/>
        <v>56</v>
      </c>
      <c r="CS6" s="35">
        <f t="shared" si="10"/>
        <v>56.01</v>
      </c>
      <c r="CT6" s="35">
        <f t="shared" si="10"/>
        <v>56.72</v>
      </c>
      <c r="CU6" s="35">
        <f t="shared" si="10"/>
        <v>54.06</v>
      </c>
      <c r="CV6" s="35">
        <f t="shared" si="10"/>
        <v>55.26</v>
      </c>
      <c r="CW6" s="34" t="str">
        <f>IF(CW7="","",IF(CW7="-","【-】","【"&amp;SUBSTITUTE(TEXT(CW7,"#,##0.00"),"-","△")&amp;"】"))</f>
        <v>【54.84】</v>
      </c>
      <c r="CX6" s="35">
        <f>IF(CX7="",NA(),CX7)</f>
        <v>88.35</v>
      </c>
      <c r="CY6" s="35">
        <f t="shared" ref="CY6:DG6" si="11">IF(CY7="",NA(),CY7)</f>
        <v>89.04</v>
      </c>
      <c r="CZ6" s="35">
        <f t="shared" si="11"/>
        <v>89.19</v>
      </c>
      <c r="DA6" s="35">
        <f t="shared" si="11"/>
        <v>89.62</v>
      </c>
      <c r="DB6" s="35">
        <f t="shared" si="11"/>
        <v>89.65</v>
      </c>
      <c r="DC6" s="35">
        <f t="shared" si="11"/>
        <v>89.51</v>
      </c>
      <c r="DD6" s="35">
        <f t="shared" si="11"/>
        <v>89.77</v>
      </c>
      <c r="DE6" s="35">
        <f t="shared" si="11"/>
        <v>90.04</v>
      </c>
      <c r="DF6" s="35">
        <f t="shared" si="11"/>
        <v>90.11</v>
      </c>
      <c r="DG6" s="35">
        <f t="shared" si="11"/>
        <v>90.52</v>
      </c>
      <c r="DH6" s="34" t="str">
        <f>IF(DH7="","",IF(DH7="-","【-】","【"&amp;SUBSTITUTE(TEXT(DH7,"#,##0.00"),"-","△")&amp;"】"))</f>
        <v>【86.60】</v>
      </c>
      <c r="DI6" s="35">
        <f>IF(DI7="",NA(),DI7)</f>
        <v>14.52</v>
      </c>
      <c r="DJ6" s="35">
        <f t="shared" ref="DJ6:DR6" si="12">IF(DJ7="",NA(),DJ7)</f>
        <v>18.21</v>
      </c>
      <c r="DK6" s="35">
        <f t="shared" si="12"/>
        <v>21.41</v>
      </c>
      <c r="DL6" s="35">
        <f t="shared" si="12"/>
        <v>24.51</v>
      </c>
      <c r="DM6" s="35">
        <f t="shared" si="12"/>
        <v>27.37</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0.03</v>
      </c>
      <c r="EF6" s="34">
        <f t="shared" ref="EF6:EN6" si="14">IF(EF7="",NA(),EF7)</f>
        <v>0</v>
      </c>
      <c r="EG6" s="34">
        <f t="shared" si="14"/>
        <v>0</v>
      </c>
      <c r="EH6" s="34">
        <f t="shared" si="14"/>
        <v>0</v>
      </c>
      <c r="EI6" s="35">
        <f t="shared" si="14"/>
        <v>0.01</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322016</v>
      </c>
      <c r="D7" s="37">
        <v>46</v>
      </c>
      <c r="E7" s="37">
        <v>17</v>
      </c>
      <c r="F7" s="37">
        <v>5</v>
      </c>
      <c r="G7" s="37">
        <v>0</v>
      </c>
      <c r="H7" s="37" t="s">
        <v>96</v>
      </c>
      <c r="I7" s="37" t="s">
        <v>97</v>
      </c>
      <c r="J7" s="37" t="s">
        <v>98</v>
      </c>
      <c r="K7" s="37" t="s">
        <v>99</v>
      </c>
      <c r="L7" s="37" t="s">
        <v>100</v>
      </c>
      <c r="M7" s="37" t="s">
        <v>101</v>
      </c>
      <c r="N7" s="38" t="s">
        <v>102</v>
      </c>
      <c r="O7" s="38">
        <v>49.17</v>
      </c>
      <c r="P7" s="38">
        <v>8.26</v>
      </c>
      <c r="Q7" s="38">
        <v>89.73</v>
      </c>
      <c r="R7" s="38">
        <v>3080</v>
      </c>
      <c r="S7" s="38">
        <v>200772</v>
      </c>
      <c r="T7" s="38">
        <v>572.99</v>
      </c>
      <c r="U7" s="38">
        <v>350.39</v>
      </c>
      <c r="V7" s="38">
        <v>16520</v>
      </c>
      <c r="W7" s="38">
        <v>6.84</v>
      </c>
      <c r="X7" s="38">
        <v>2415.1999999999998</v>
      </c>
      <c r="Y7" s="38">
        <v>98.91</v>
      </c>
      <c r="Z7" s="38">
        <v>94.05</v>
      </c>
      <c r="AA7" s="38">
        <v>92.03</v>
      </c>
      <c r="AB7" s="38">
        <v>83.47</v>
      </c>
      <c r="AC7" s="38">
        <v>82.36</v>
      </c>
      <c r="AD7" s="38">
        <v>97.34</v>
      </c>
      <c r="AE7" s="38">
        <v>100.99</v>
      </c>
      <c r="AF7" s="38">
        <v>101.27</v>
      </c>
      <c r="AG7" s="38">
        <v>101.91</v>
      </c>
      <c r="AH7" s="38">
        <v>103.09</v>
      </c>
      <c r="AI7" s="38">
        <v>104.99</v>
      </c>
      <c r="AJ7" s="38">
        <v>529.41999999999996</v>
      </c>
      <c r="AK7" s="38">
        <v>1025.8</v>
      </c>
      <c r="AL7" s="38">
        <v>1090.9000000000001</v>
      </c>
      <c r="AM7" s="38">
        <v>1195.4000000000001</v>
      </c>
      <c r="AN7" s="38">
        <v>1292.03</v>
      </c>
      <c r="AO7" s="38">
        <v>148.37</v>
      </c>
      <c r="AP7" s="38">
        <v>149.02000000000001</v>
      </c>
      <c r="AQ7" s="38">
        <v>137.09</v>
      </c>
      <c r="AR7" s="38">
        <v>127.98</v>
      </c>
      <c r="AS7" s="38">
        <v>101.24</v>
      </c>
      <c r="AT7" s="38">
        <v>121.19</v>
      </c>
      <c r="AU7" s="38">
        <v>4.21</v>
      </c>
      <c r="AV7" s="38">
        <v>3.3</v>
      </c>
      <c r="AW7" s="38">
        <v>2.7</v>
      </c>
      <c r="AX7" s="38">
        <v>2.58</v>
      </c>
      <c r="AY7" s="38">
        <v>2.67</v>
      </c>
      <c r="AZ7" s="38">
        <v>40.78</v>
      </c>
      <c r="BA7" s="38">
        <v>38.119999999999997</v>
      </c>
      <c r="BB7" s="38">
        <v>43.5</v>
      </c>
      <c r="BC7" s="38">
        <v>44.14</v>
      </c>
      <c r="BD7" s="38">
        <v>37.24</v>
      </c>
      <c r="BE7" s="38">
        <v>32.799999999999997</v>
      </c>
      <c r="BF7" s="38">
        <v>193.89</v>
      </c>
      <c r="BG7" s="38">
        <v>229.96</v>
      </c>
      <c r="BH7" s="38">
        <v>202.54</v>
      </c>
      <c r="BI7" s="38">
        <v>828.8</v>
      </c>
      <c r="BJ7" s="38">
        <v>805.24</v>
      </c>
      <c r="BK7" s="38">
        <v>685.34</v>
      </c>
      <c r="BL7" s="38">
        <v>684.74</v>
      </c>
      <c r="BM7" s="38">
        <v>654.91999999999996</v>
      </c>
      <c r="BN7" s="38">
        <v>654.71</v>
      </c>
      <c r="BO7" s="38">
        <v>783.8</v>
      </c>
      <c r="BP7" s="38">
        <v>832.52</v>
      </c>
      <c r="BQ7" s="38">
        <v>94.63</v>
      </c>
      <c r="BR7" s="38">
        <v>75.05</v>
      </c>
      <c r="BS7" s="38">
        <v>69.89</v>
      </c>
      <c r="BT7" s="38">
        <v>53.46</v>
      </c>
      <c r="BU7" s="38">
        <v>53.18</v>
      </c>
      <c r="BV7" s="38">
        <v>59.83</v>
      </c>
      <c r="BW7" s="38">
        <v>65.33</v>
      </c>
      <c r="BX7" s="38">
        <v>65.39</v>
      </c>
      <c r="BY7" s="38">
        <v>65.37</v>
      </c>
      <c r="BZ7" s="38">
        <v>68.11</v>
      </c>
      <c r="CA7" s="38">
        <v>60.94</v>
      </c>
      <c r="CB7" s="38">
        <v>177.39</v>
      </c>
      <c r="CC7" s="38">
        <v>227.77</v>
      </c>
      <c r="CD7" s="38">
        <v>244.45</v>
      </c>
      <c r="CE7" s="38">
        <v>319.14</v>
      </c>
      <c r="CF7" s="38">
        <v>317.35000000000002</v>
      </c>
      <c r="CG7" s="38">
        <v>246.66</v>
      </c>
      <c r="CH7" s="38">
        <v>227.43</v>
      </c>
      <c r="CI7" s="38">
        <v>230.88</v>
      </c>
      <c r="CJ7" s="38">
        <v>228.99</v>
      </c>
      <c r="CK7" s="38">
        <v>222.41</v>
      </c>
      <c r="CL7" s="38">
        <v>253.04</v>
      </c>
      <c r="CM7" s="38">
        <v>49.17</v>
      </c>
      <c r="CN7" s="38">
        <v>48.04</v>
      </c>
      <c r="CO7" s="38">
        <v>47.47</v>
      </c>
      <c r="CP7" s="38">
        <v>46.03</v>
      </c>
      <c r="CQ7" s="38">
        <v>50.08</v>
      </c>
      <c r="CR7" s="38">
        <v>56</v>
      </c>
      <c r="CS7" s="38">
        <v>56.01</v>
      </c>
      <c r="CT7" s="38">
        <v>56.72</v>
      </c>
      <c r="CU7" s="38">
        <v>54.06</v>
      </c>
      <c r="CV7" s="38">
        <v>55.26</v>
      </c>
      <c r="CW7" s="38">
        <v>54.84</v>
      </c>
      <c r="CX7" s="38">
        <v>88.35</v>
      </c>
      <c r="CY7" s="38">
        <v>89.04</v>
      </c>
      <c r="CZ7" s="38">
        <v>89.19</v>
      </c>
      <c r="DA7" s="38">
        <v>89.62</v>
      </c>
      <c r="DB7" s="38">
        <v>89.65</v>
      </c>
      <c r="DC7" s="38">
        <v>89.51</v>
      </c>
      <c r="DD7" s="38">
        <v>89.77</v>
      </c>
      <c r="DE7" s="38">
        <v>90.04</v>
      </c>
      <c r="DF7" s="38">
        <v>90.11</v>
      </c>
      <c r="DG7" s="38">
        <v>90.52</v>
      </c>
      <c r="DH7" s="38">
        <v>86.6</v>
      </c>
      <c r="DI7" s="38">
        <v>14.52</v>
      </c>
      <c r="DJ7" s="38">
        <v>18.21</v>
      </c>
      <c r="DK7" s="38">
        <v>21.41</v>
      </c>
      <c r="DL7" s="38">
        <v>24.51</v>
      </c>
      <c r="DM7" s="38">
        <v>27.37</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0.03</v>
      </c>
      <c r="EF7" s="38">
        <v>0</v>
      </c>
      <c r="EG7" s="38">
        <v>0</v>
      </c>
      <c r="EH7" s="38">
        <v>0</v>
      </c>
      <c r="EI7" s="38">
        <v>0.01</v>
      </c>
      <c r="EJ7" s="38">
        <v>0.05</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2022-02-14T00:10:04Z</cp:lastPrinted>
  <dcterms:modified xsi:type="dcterms:W3CDTF">2022-02-14T00:10:07Z</dcterms:modified>
</cp:coreProperties>
</file>