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01_松江市\"/>
    </mc:Choice>
  </mc:AlternateContent>
  <workbookProtection workbookAlgorithmName="SHA-512" workbookHashValue="fwxSrn1D7QtTEP4rqqlldIWsmjRdSf4TU7xPaAyKYrca6yTw2tsSzbSl3IN5HZKDfuHyLPkQD1cV1/PtjxcP5Q==" workbookSaltValue="/Acbw/9xBoYqQT2GMhddpw==" workbookSpinCount="100000" lockStructure="1"/>
  <bookViews>
    <workbookView xWindow="-120" yWindow="-120" windowWidth="20730" windowHeight="1116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P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<sst xmlns="http://schemas.openxmlformats.org/spreadsheetml/2006/main" count="231" uniqueCount="118">
  <si>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</si>
  <si>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</si>
  <si>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</si>
  <si>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</si>
  <si>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</si>
  <si>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</si>
  <si>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</si>
  <si>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</si>
  <si>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</si>
  <si>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</si>
  <si>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</si>
  <si>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</si>
  <si>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</si>
  <si>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</si>
  <si>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</si>
  <si>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</si>
  <si>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</si>
  <si>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</si>
  <si>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</si>
  <si>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</si>
  <si>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</si>
  <si>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</si>
  <si>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</si>
  <si>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</si>
  <si>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</si>
  <si>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</si>
  <si>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</si>
  <si>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</si>
  <si>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</si>
  <si>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</si>
  <si>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</si>
  <si>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</si>
  <si>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</si>
  <si>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</si>
  <si>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</si>
  <si>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</si>
  <si>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</si>
  <si>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</si>
  <si>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</si>
  <si>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</si>
  <si>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</si>
  <si>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</si>
  <si>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</si>
  <si>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</si>
  <si>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</si>
  <si>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</si>
  <si>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</si>
  <si>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</si>
  <si>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</si>
  <si>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</si>
  <si>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</si>
  <si>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</si>
  <si>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</si>
  <si>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</si>
  <si>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</si>
  <si>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</si>
  <si>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</si>
  <si>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</si>
  <si>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</si>
  <si>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</si>
  <si>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</si>
  <si>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</si>
  <si>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</si>
  <si>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</si>
  <si>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</si>
  <si>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</si>
  <si>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</si>
  <si>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</si>
  <si>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</si>
  <si>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</si>
  <si>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</si>
  <si>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</si>
  <si>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</si>
  <si>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</si>
  <si>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</si>
  <si>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</si>
  <si>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</si>
  <si>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</si>
  <si>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</si>
  <si>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</si>
  <si>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</si>
  <si>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</si>
  <si>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</si>
  <si>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</si>
  <si>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</si>
  <si>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</si>
  <si>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</si>
  <si>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</si>
  <si>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</si>
  <si>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</si>
  <si>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</si>
  <si>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</si>
  <si>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</si>
  <si>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</si>
  <si>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</si>
  <si>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</si>
  <si>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</si>
  <si>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</si>
  <si>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</si>
  <si>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</si>
  <si>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</si>
  <si>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</si>
  <si>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</si>
  <si>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</si>
  <si>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</si>
  <si>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</si>
  <si>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</si>
  <si>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</si>
  <si>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</si>
  <si>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</si>
  <si>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</si>
  <si>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</si>
  <si>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</si>
  <si>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</si>
  <si>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</si>
  <si>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当事業は、平成26年度に面整備事業が完了している。
　償却資産の大半を占める管渠は現時点で老朽化の度合は低いが、処理場の機器等については、法定耐用年数を超えるものが相当数あるため、早急に老朽化の状況調査と更新計画の策定が必要である。
　①有形固定資産減価償却率は、類似団体に比べ低い状況であるが、年々上昇している。また、今後も上昇するものと見込んでいる。
　②管渠老朽化率は、法定耐用年数に達したものがないことから0%となっている。
　</t>
  </si>
  <si>
    <t>　公共下水道のほか、集落排水事業や公設浄化槽事業を含めた下水道事業全体として、概ね健全な経営であり、今後も、上下水道事業経営の指針となる経営計画にある施策に関し、毎年度、PDCAサイクルによる進行管理を通じて事業全般の実効性を高めていく。
　下水道事業では、この計画に基づき、接続促進等による収益確保、農業集落排水施設の公共下水道接続等による費用縮減や人材育成による経営基盤の整備をするとともに、適切な修繕・更新による施設設備の長寿命化や維持運用に努めていく。
　また、令和10年代に到来する下水道施設管渠の更新改築期を見据えて、従来の普及整備、日常管理のための計画から、更新改築計画と料金、収支見通し、事業担当の人材育成を含む「事業管理計画」へ下水道事業を再構築を図ることで、将来にわたり事業を健全に運営できる体制を構築していく。</t>
    <rPh sb="75" eb="77">
      <t>シサク</t>
    </rPh>
    <rPh sb="78" eb="79">
      <t>カン</t>
    </rPh>
    <rPh sb="101" eb="102">
      <t>ツウ</t>
    </rPh>
    <phoneticPr fontId="4"/>
  </si>
  <si>
    <t>　当事業は、一般会計からの繰入れや長期前受金戻入など、使用料以外の収入のほか、公共下水道等他の事業と一体で経営しなければ、健全性が保てない状況である。
　総収益のうち下水道使用料の占める割合は32%で、繰出基準に基づく一般会計繰入金など使用料以外の収入を含めても費用を賄えていないが、経常費用の増加により①経常収支比率が2.4pt悪化した。一方、損失は繰越利益剰余金と相殺し、②累積欠損金は発生しなかった。
　③流動比率が29pt低下したのは、前年度の流動資産に当年度へ繰越した事業の前払金が含まれているためで、これを除くと前年度8ptとなり、当年度と同程度である。
　④企業債残高対事業規模比率は、類似団体の平均値を下回っており、企業債残高が減少したことから昨年度に比べ低下した。
　⑤経費回収率・⑥汚水処理原価は、減価償却費や支払利息等の費用のうち、一般会計繰入金など使用料以外の収入を充てる費用を除いて算定したものである。費用が増加したことに伴い、経費回収率は低下し、汚水処理原価は増加した。
　⑦施設利用率が低い要因として、施設規模が過大となっている可能性があるため、施設の統廃合等を検討する必要がある。
　H26年度に面整備が概成しており、⑧水洗化率の大幅な上昇は見込めない状況であるが、接続勧奨や排水設備の戸別調査を行い、未接続世帯の接続促進を引き続き行う。</t>
    <rPh sb="142" eb="146">
      <t>ケイジョウヒヨウ</t>
    </rPh>
    <rPh sb="147" eb="149">
      <t>ゾウカ</t>
    </rPh>
    <rPh sb="165" eb="167">
      <t>アッカ</t>
    </rPh>
    <rPh sb="170" eb="172">
      <t>イッポウ</t>
    </rPh>
    <rPh sb="173" eb="175">
      <t>ソンシツ</t>
    </rPh>
    <rPh sb="176" eb="183">
      <t>クリコシリエキジョウヨキン</t>
    </rPh>
    <rPh sb="184" eb="186">
      <t>ソウサイ</t>
    </rPh>
    <rPh sb="215" eb="217">
      <t>テイカ</t>
    </rPh>
    <rPh sb="222" eb="225">
      <t>ゼンネンド</t>
    </rPh>
    <rPh sb="226" eb="230">
      <t>リュウドウシサン</t>
    </rPh>
    <rPh sb="246" eb="247">
      <t>フク</t>
    </rPh>
    <rPh sb="259" eb="260">
      <t>ノゾ</t>
    </rPh>
    <rPh sb="262" eb="265">
      <t>ゼンネンド</t>
    </rPh>
    <rPh sb="276" eb="279">
      <t>ドウテイド</t>
    </rPh>
    <rPh sb="300" eb="304">
      <t>ルイジダンタイ</t>
    </rPh>
    <rPh sb="305" eb="308">
      <t>ヘイキンチ</t>
    </rPh>
    <rPh sb="309" eb="311">
      <t>シタマワ</t>
    </rPh>
    <rPh sb="386" eb="389">
      <t>シヨウリョウ</t>
    </rPh>
    <rPh sb="389" eb="391">
      <t>イガイ</t>
    </rPh>
    <rPh sb="392" eb="394">
      <t>シュウニュウ</t>
    </rPh>
    <rPh sb="395" eb="396">
      <t>ア</t>
    </rPh>
    <rPh sb="414" eb="416">
      <t>ヒヨウ</t>
    </rPh>
    <rPh sb="458" eb="459">
      <t>ヒク</t>
    </rPh>
    <rPh sb="460" eb="462">
      <t>ヨウイン</t>
    </rPh>
    <rPh sb="471" eb="473">
      <t>カダイ</t>
    </rPh>
    <rPh sb="511" eb="513">
      <t>ネンド</t>
    </rPh>
    <rPh sb="514" eb="517">
      <t>メンセイビ</t>
    </rPh>
    <rPh sb="518" eb="520">
      <t>ガイセイ</t>
    </rPh>
    <rPh sb="526" eb="530">
      <t>スイセンカリツ</t>
    </rPh>
    <rPh sb="554" eb="558">
      <t>ハイスイセツビ</t>
    </rPh>
    <rPh sb="559" eb="561">
      <t>コベツ</t>
    </rPh>
    <rPh sb="561" eb="563">
      <t>チョウサ</t>
    </rPh>
    <rPh sb="564" eb="565">
      <t>オコナ</t>
    </rPh>
    <rPh sb="578" eb="579">
      <t>ヒ</t>
    </rPh>
    <rPh sb="580" eb="581">
      <t>ツヅ</t>
    </rPh>
    <rPh sb="582" eb="583">
      <t>オコナ</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</si>
</sst>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F7-49AA-91D4-AF192019E7D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0.04</c:v>
                </c:pt>
                <c:pt idx="4">
                  <c:v>0.06</c:v>
                </c:pt>
              </c:numCache>
            </c:numRef>
          </c:val>
          <c:smooth val="0"/>
          <c:extLst>
            <c:ext xmlns:c16="http://schemas.microsoft.com/office/drawing/2014/chart" uri="{C3380CC4-5D6E-409C-BE32-E72D297353CC}">
              <c16:uniqueId val="{00000001-10F7-49AA-91D4-AF192019E7D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38.450000000000003</c:v>
                </c:pt>
                <c:pt idx="1">
                  <c:v>38.58</c:v>
                </c:pt>
                <c:pt idx="2">
                  <c:v>42.85</c:v>
                </c:pt>
                <c:pt idx="3">
                  <c:v>41.94</c:v>
                </c:pt>
                <c:pt idx="4">
                  <c:v>51.21</c:v>
                </c:pt>
              </c:numCache>
            </c:numRef>
          </c:val>
          <c:extLst>
            <c:ext xmlns:c16="http://schemas.microsoft.com/office/drawing/2014/chart" uri="{C3380CC4-5D6E-409C-BE32-E72D297353CC}">
              <c16:uniqueId val="{00000000-E883-4FD0-8E91-D182956FFDC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45.68</c:v>
                </c:pt>
                <c:pt idx="4">
                  <c:v>45.87</c:v>
                </c:pt>
              </c:numCache>
            </c:numRef>
          </c:val>
          <c:smooth val="0"/>
          <c:extLst>
            <c:ext xmlns:c16="http://schemas.microsoft.com/office/drawing/2014/chart" uri="{C3380CC4-5D6E-409C-BE32-E72D297353CC}">
              <c16:uniqueId val="{00000001-E883-4FD0-8E91-D182956FFDC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82.67</c:v>
                </c:pt>
                <c:pt idx="1">
                  <c:v>85.35</c:v>
                </c:pt>
                <c:pt idx="2">
                  <c:v>85.4</c:v>
                </c:pt>
                <c:pt idx="3">
                  <c:v>86.36</c:v>
                </c:pt>
                <c:pt idx="4">
                  <c:v>86.95</c:v>
                </c:pt>
              </c:numCache>
            </c:numRef>
          </c:val>
          <c:extLst>
            <c:ext xmlns:c16="http://schemas.microsoft.com/office/drawing/2014/chart" uri="{C3380CC4-5D6E-409C-BE32-E72D297353CC}">
              <c16:uniqueId val="{00000000-40F9-4D2A-8C09-91965E282D7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87.96</c:v>
                </c:pt>
                <c:pt idx="4">
                  <c:v>87.65</c:v>
                </c:pt>
              </c:numCache>
            </c:numRef>
          </c:val>
          <c:smooth val="0"/>
          <c:extLst>
            <c:ext xmlns:c16="http://schemas.microsoft.com/office/drawing/2014/chart" uri="{C3380CC4-5D6E-409C-BE32-E72D297353CC}">
              <c16:uniqueId val="{00000001-40F9-4D2A-8C09-91965E282D7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93.91</c:v>
                </c:pt>
                <c:pt idx="1">
                  <c:v>98.56</c:v>
                </c:pt>
                <c:pt idx="2">
                  <c:v>99.4</c:v>
                </c:pt>
                <c:pt idx="3">
                  <c:v>90.8</c:v>
                </c:pt>
                <c:pt idx="4">
                  <c:v>88.42</c:v>
                </c:pt>
              </c:numCache>
            </c:numRef>
          </c:val>
          <c:extLst>
            <c:ext xmlns:c16="http://schemas.microsoft.com/office/drawing/2014/chart" uri="{C3380CC4-5D6E-409C-BE32-E72D297353CC}">
              <c16:uniqueId val="{00000000-7EB7-46A1-9080-4CFDB0C3A5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103.34</c:v>
                </c:pt>
                <c:pt idx="4">
                  <c:v>102.7</c:v>
                </c:pt>
              </c:numCache>
            </c:numRef>
          </c:val>
          <c:smooth val="0"/>
          <c:extLst>
            <c:ext xmlns:c16="http://schemas.microsoft.com/office/drawing/2014/chart" uri="{C3380CC4-5D6E-409C-BE32-E72D297353CC}">
              <c16:uniqueId val="{00000001-7EB7-46A1-9080-4CFDB0C3A5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12.94</c:v>
                </c:pt>
                <c:pt idx="1">
                  <c:v>16.16</c:v>
                </c:pt>
                <c:pt idx="2">
                  <c:v>18.86</c:v>
                </c:pt>
                <c:pt idx="3">
                  <c:v>22.01</c:v>
                </c:pt>
                <c:pt idx="4">
                  <c:v>23.5</c:v>
                </c:pt>
              </c:numCache>
            </c:numRef>
          </c:val>
          <c:extLst>
            <c:ext xmlns:c16="http://schemas.microsoft.com/office/drawing/2014/chart" uri="{C3380CC4-5D6E-409C-BE32-E72D297353CC}">
              <c16:uniqueId val="{00000000-1CEB-4F29-8B2A-06C0A01F57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27.82</c:v>
                </c:pt>
                <c:pt idx="4">
                  <c:v>29.24</c:v>
                </c:pt>
              </c:numCache>
            </c:numRef>
          </c:val>
          <c:smooth val="0"/>
          <c:extLst>
            <c:ext xmlns:c16="http://schemas.microsoft.com/office/drawing/2014/chart" uri="{C3380CC4-5D6E-409C-BE32-E72D297353CC}">
              <c16:uniqueId val="{00000001-1CEB-4F29-8B2A-06C0A01F57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C4-4DF8-8B46-556BCD872E4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c:v>0</c:v>
                </c:pt>
                <c:pt idx="4">
                  <c:v>0</c:v>
                </c:pt>
              </c:numCache>
            </c:numRef>
          </c:val>
          <c:smooth val="0"/>
          <c:extLst>
            <c:ext xmlns:c16="http://schemas.microsoft.com/office/drawing/2014/chart" uri="{C3380CC4-5D6E-409C-BE32-E72D297353CC}">
              <c16:uniqueId val="{00000001-B1C4-4DF8-8B46-556BCD872E4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13-4090-AED4-FFFC3F6D75D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29.74</c:v>
                </c:pt>
                <c:pt idx="4">
                  <c:v>48.2</c:v>
                </c:pt>
              </c:numCache>
            </c:numRef>
          </c:val>
          <c:smooth val="0"/>
          <c:extLst>
            <c:ext xmlns:c16="http://schemas.microsoft.com/office/drawing/2014/chart" uri="{C3380CC4-5D6E-409C-BE32-E72D297353CC}">
              <c16:uniqueId val="{00000001-2813-4090-AED4-FFFC3F6D75D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5.26</c:v>
                </c:pt>
                <c:pt idx="1">
                  <c:v>12.28</c:v>
                </c:pt>
                <c:pt idx="2">
                  <c:v>6.74</c:v>
                </c:pt>
                <c:pt idx="3">
                  <c:v>36.32</c:v>
                </c:pt>
                <c:pt idx="4">
                  <c:v>7.2</c:v>
                </c:pt>
              </c:numCache>
            </c:numRef>
          </c:val>
          <c:extLst>
            <c:ext xmlns:c16="http://schemas.microsoft.com/office/drawing/2014/chart" uri="{C3380CC4-5D6E-409C-BE32-E72D297353CC}">
              <c16:uniqueId val="{00000000-EF1F-4839-825B-72B25C84FB2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53.44</c:v>
                </c:pt>
                <c:pt idx="4">
                  <c:v>46.85</c:v>
                </c:pt>
              </c:numCache>
            </c:numRef>
          </c:val>
          <c:smooth val="0"/>
          <c:extLst>
            <c:ext xmlns:c16="http://schemas.microsoft.com/office/drawing/2014/chart" uri="{C3380CC4-5D6E-409C-BE32-E72D297353CC}">
              <c16:uniqueId val="{00000001-EF1F-4839-825B-72B25C84FB2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1081.24</c:v>
                </c:pt>
                <c:pt idx="1">
                  <c:v>717.29</c:v>
                </c:pt>
                <c:pt idx="2">
                  <c:v>728.47</c:v>
                </c:pt>
                <c:pt idx="3">
                  <c:v>732.13</c:v>
                </c:pt>
                <c:pt idx="4">
                  <c:v>689.25</c:v>
                </c:pt>
              </c:numCache>
            </c:numRef>
          </c:val>
          <c:extLst>
            <c:ext xmlns:c16="http://schemas.microsoft.com/office/drawing/2014/chart" uri="{C3380CC4-5D6E-409C-BE32-E72D297353CC}">
              <c16:uniqueId val="{00000000-5AC5-4623-9A00-89383B89082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1267.3900000000001</c:v>
                </c:pt>
                <c:pt idx="4">
                  <c:v>1268.6300000000001</c:v>
                </c:pt>
              </c:numCache>
            </c:numRef>
          </c:val>
          <c:smooth val="0"/>
          <c:extLst>
            <c:ext xmlns:c16="http://schemas.microsoft.com/office/drawing/2014/chart" uri="{C3380CC4-5D6E-409C-BE32-E72D297353CC}">
              <c16:uniqueId val="{00000001-5AC5-4623-9A00-89383B89082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79.56</c:v>
                </c:pt>
                <c:pt idx="1">
                  <c:v>94.55</c:v>
                </c:pt>
                <c:pt idx="2">
                  <c:v>96.25</c:v>
                </c:pt>
                <c:pt idx="3">
                  <c:v>75.900000000000006</c:v>
                </c:pt>
                <c:pt idx="4">
                  <c:v>71.09</c:v>
                </c:pt>
              </c:numCache>
            </c:numRef>
          </c:val>
          <c:extLst>
            <c:ext xmlns:c16="http://schemas.microsoft.com/office/drawing/2014/chart" uri="{C3380CC4-5D6E-409C-BE32-E72D297353CC}">
              <c16:uniqueId val="{00000000-34C4-48B9-8CB9-89A620E88CD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84.3</c:v>
                </c:pt>
                <c:pt idx="4">
                  <c:v>82.88</c:v>
                </c:pt>
              </c:numCache>
            </c:numRef>
          </c:val>
          <c:smooth val="0"/>
          <c:extLst>
            <c:ext xmlns:c16="http://schemas.microsoft.com/office/drawing/2014/chart" uri="{C3380CC4-5D6E-409C-BE32-E72D297353CC}">
              <c16:uniqueId val="{00000001-34C4-48B9-8CB9-89A620E88CD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211.2</c:v>
                </c:pt>
                <c:pt idx="1">
                  <c:v>177.51</c:v>
                </c:pt>
                <c:pt idx="2">
                  <c:v>175.17</c:v>
                </c:pt>
                <c:pt idx="3">
                  <c:v>221.85</c:v>
                </c:pt>
                <c:pt idx="4">
                  <c:v>235.55</c:v>
                </c:pt>
              </c:numCache>
            </c:numRef>
          </c:val>
          <c:extLst>
            <c:ext xmlns:c16="http://schemas.microsoft.com/office/drawing/2014/chart" uri="{C3380CC4-5D6E-409C-BE32-E72D297353CC}">
              <c16:uniqueId val="{00000000-7A6D-4D37-AF64-997A50FF760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185.47</c:v>
                </c:pt>
                <c:pt idx="4">
                  <c:v>187.76</c:v>
                </c:pt>
              </c:numCache>
            </c:numRef>
          </c:val>
          <c:smooth val="0"/>
          <c:extLst>
            <c:ext xmlns:c16="http://schemas.microsoft.com/office/drawing/2014/chart" uri="{C3380CC4-5D6E-409C-BE32-E72D297353CC}">
              <c16:uniqueId val="{00000001-7A6D-4D37-AF64-997A50FF760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I1" sqref="BI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島根県　松江市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D1</v>
      </c>
      <c r="X8" s="78"/>
      <c r="Y8" s="78"/>
      <c r="Z8" s="78"/>
      <c r="AA8" s="78"/>
      <c r="AB8" s="78"/>
      <c r="AC8" s="78"/>
      <c r="AD8" s="79" t="str">
        <f>データ!$M$6</f>
        <v>自治体職員</v>
      </c>
      <c r="AE8" s="79"/>
      <c r="AF8" s="79"/>
      <c r="AG8" s="79"/>
      <c r="AH8" s="79"/>
      <c r="AI8" s="79"/>
      <c r="AJ8" s="79"/>
      <c r="AK8" s="3"/>
      <c r="AL8" s="75">
        <f>データ!S6</f>
        <v>200772</v>
      </c>
      <c r="AM8" s="75"/>
      <c r="AN8" s="75"/>
      <c r="AO8" s="75"/>
      <c r="AP8" s="75"/>
      <c r="AQ8" s="75"/>
      <c r="AR8" s="75"/>
      <c r="AS8" s="75"/>
      <c r="AT8" s="74">
        <f>データ!T6</f>
        <v>572.99</v>
      </c>
      <c r="AU8" s="74"/>
      <c r="AV8" s="74"/>
      <c r="AW8" s="74"/>
      <c r="AX8" s="74"/>
      <c r="AY8" s="74"/>
      <c r="AZ8" s="74"/>
      <c r="BA8" s="74"/>
      <c r="BB8" s="74">
        <f>データ!U6</f>
        <v>350.39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65.33</v>
      </c>
      <c r="J10" s="74"/>
      <c r="K10" s="74"/>
      <c r="L10" s="74"/>
      <c r="M10" s="74"/>
      <c r="N10" s="74"/>
      <c r="O10" s="74"/>
      <c r="P10" s="74">
        <f>データ!P6</f>
        <v>6.57</v>
      </c>
      <c r="Q10" s="74"/>
      <c r="R10" s="74"/>
      <c r="S10" s="74"/>
      <c r="T10" s="74"/>
      <c r="U10" s="74"/>
      <c r="V10" s="74"/>
      <c r="W10" s="74">
        <f>データ!Q6</f>
        <v>94.76</v>
      </c>
      <c r="X10" s="74"/>
      <c r="Y10" s="74"/>
      <c r="Z10" s="74"/>
      <c r="AA10" s="74"/>
      <c r="AB10" s="74"/>
      <c r="AC10" s="74"/>
      <c r="AD10" s="75">
        <f>データ!R6</f>
        <v>3080</v>
      </c>
      <c r="AE10" s="75"/>
      <c r="AF10" s="75"/>
      <c r="AG10" s="75"/>
      <c r="AH10" s="75"/>
      <c r="AI10" s="75"/>
      <c r="AJ10" s="75"/>
      <c r="AK10" s="2"/>
      <c r="AL10" s="75">
        <f>データ!V6</f>
        <v>13136</v>
      </c>
      <c r="AM10" s="75"/>
      <c r="AN10" s="75"/>
      <c r="AO10" s="75"/>
      <c r="AP10" s="75"/>
      <c r="AQ10" s="75"/>
      <c r="AR10" s="75"/>
      <c r="AS10" s="75"/>
      <c r="AT10" s="74">
        <f>データ!W6</f>
        <v>4.22</v>
      </c>
      <c r="AU10" s="74"/>
      <c r="AV10" s="74"/>
      <c r="AW10" s="74"/>
      <c r="AX10" s="74"/>
      <c r="AY10" s="74"/>
      <c r="AZ10" s="74"/>
      <c r="BA10" s="74"/>
      <c r="BB10" s="74">
        <f>データ!X6</f>
        <v>3112.8</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WJM/LDvxL0tuGCQxUptsCC5we6Hic8jg/XKKggileqo8nrWpZ1u/1mgnZMw5C2G98iwGc5ArzmJTH3wBwrtblw==" saltValue="I7nunMsu36WCfx8yE8Zi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322016</v>
      </c>
      <c r="D6" s="33">
        <f t="shared" si="3"/>
        <v>46</v>
      </c>
      <c r="E6" s="33">
        <f t="shared" si="3"/>
        <v>17</v>
      </c>
      <c r="F6" s="33">
        <f t="shared" si="3"/>
        <v>4</v>
      </c>
      <c r="G6" s="33">
        <f t="shared" si="3"/>
        <v>0</v>
      </c>
      <c r="H6" s="33" t="str">
        <f t="shared" si="3"/>
        <v>島根県　松江市</v>
      </c>
      <c r="I6" s="33" t="str">
        <f t="shared" si="3"/>
        <v>法適用</v>
      </c>
      <c r="J6" s="33" t="str">
        <f t="shared" si="3"/>
        <v>下水道事業</v>
      </c>
      <c r="K6" s="33" t="str">
        <f t="shared" si="3"/>
        <v>特定環境保全公共下水道</v>
      </c>
      <c r="L6" s="33" t="str">
        <f t="shared" si="3"/>
        <v>D1</v>
      </c>
      <c r="M6" s="33" t="str">
        <f t="shared" si="3"/>
        <v>自治体職員</v>
      </c>
      <c r="N6" s="34" t="str">
        <f t="shared" si="3"/>
        <v>-</v>
      </c>
      <c r="O6" s="34">
        <f t="shared" si="3"/>
        <v>65.33</v>
      </c>
      <c r="P6" s="34">
        <f t="shared" si="3"/>
        <v>6.57</v>
      </c>
      <c r="Q6" s="34">
        <f t="shared" si="3"/>
        <v>94.76</v>
      </c>
      <c r="R6" s="34">
        <f t="shared" si="3"/>
        <v>3080</v>
      </c>
      <c r="S6" s="34">
        <f t="shared" si="3"/>
        <v>200772</v>
      </c>
      <c r="T6" s="34">
        <f t="shared" si="3"/>
        <v>572.99</v>
      </c>
      <c r="U6" s="34">
        <f t="shared" si="3"/>
        <v>350.39</v>
      </c>
      <c r="V6" s="34">
        <f t="shared" si="3"/>
        <v>13136</v>
      </c>
      <c r="W6" s="34">
        <f t="shared" si="3"/>
        <v>4.22</v>
      </c>
      <c r="X6" s="34">
        <f t="shared" si="3"/>
        <v>3112.8</v>
      </c>
      <c r="Y6" s="35">
        <f>IF(Y7="",NA(),Y7)</f>
        <v>93.91</v>
      </c>
      <c r="Z6" s="35">
        <f t="shared" ref="Z6:AH6" si="4">IF(Z7="",NA(),Z7)</f>
        <v>98.56</v>
      </c>
      <c r="AA6" s="35">
        <f t="shared" si="4"/>
        <v>99.4</v>
      </c>
      <c r="AB6" s="35">
        <f t="shared" si="4"/>
        <v>90.8</v>
      </c>
      <c r="AC6" s="35">
        <f t="shared" si="4"/>
        <v>88.42</v>
      </c>
      <c r="AD6" s="35">
        <f t="shared" si="4"/>
        <v>100.85</v>
      </c>
      <c r="AE6" s="35">
        <f t="shared" si="4"/>
        <v>102.13</v>
      </c>
      <c r="AF6" s="35">
        <f t="shared" si="4"/>
        <v>101.72</v>
      </c>
      <c r="AG6" s="35">
        <f t="shared" si="4"/>
        <v>103.34</v>
      </c>
      <c r="AH6" s="35">
        <f t="shared" si="4"/>
        <v>102.7</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29.74</v>
      </c>
      <c r="AS6" s="35">
        <f t="shared" si="5"/>
        <v>48.2</v>
      </c>
      <c r="AT6" s="34" t="str">
        <f>IF(AT7="","",IF(AT7="-","【-】","【"&amp;SUBSTITUTE(TEXT(AT7,"#,##0.00"),"-","△")&amp;"】"))</f>
        <v>【61.55】</v>
      </c>
      <c r="AU6" s="35">
        <f>IF(AU7="",NA(),AU7)</f>
        <v>5.26</v>
      </c>
      <c r="AV6" s="35">
        <f t="shared" ref="AV6:BD6" si="6">IF(AV7="",NA(),AV7)</f>
        <v>12.28</v>
      </c>
      <c r="AW6" s="35">
        <f t="shared" si="6"/>
        <v>6.74</v>
      </c>
      <c r="AX6" s="35">
        <f t="shared" si="6"/>
        <v>36.32</v>
      </c>
      <c r="AY6" s="35">
        <f t="shared" si="6"/>
        <v>7.2</v>
      </c>
      <c r="AZ6" s="35">
        <f t="shared" si="6"/>
        <v>46.78</v>
      </c>
      <c r="BA6" s="35">
        <f t="shared" si="6"/>
        <v>47.44</v>
      </c>
      <c r="BB6" s="35">
        <f t="shared" si="6"/>
        <v>49.18</v>
      </c>
      <c r="BC6" s="35">
        <f t="shared" si="6"/>
        <v>53.44</v>
      </c>
      <c r="BD6" s="35">
        <f t="shared" si="6"/>
        <v>46.85</v>
      </c>
      <c r="BE6" s="34" t="str">
        <f>IF(BE7="","",IF(BE7="-","【-】","【"&amp;SUBSTITUTE(TEXT(BE7,"#,##0.00"),"-","△")&amp;"】"))</f>
        <v>【45.34】</v>
      </c>
      <c r="BF6" s="35">
        <f>IF(BF7="",NA(),BF7)</f>
        <v>1081.24</v>
      </c>
      <c r="BG6" s="35">
        <f t="shared" ref="BG6:BO6" si="7">IF(BG7="",NA(),BG7)</f>
        <v>717.29</v>
      </c>
      <c r="BH6" s="35">
        <f t="shared" si="7"/>
        <v>728.47</v>
      </c>
      <c r="BI6" s="35">
        <f t="shared" si="7"/>
        <v>732.13</v>
      </c>
      <c r="BJ6" s="35">
        <f t="shared" si="7"/>
        <v>689.25</v>
      </c>
      <c r="BK6" s="35">
        <f t="shared" si="7"/>
        <v>1298.9100000000001</v>
      </c>
      <c r="BL6" s="35">
        <f t="shared" si="7"/>
        <v>1243.71</v>
      </c>
      <c r="BM6" s="35">
        <f t="shared" si="7"/>
        <v>1194.1500000000001</v>
      </c>
      <c r="BN6" s="35">
        <f t="shared" si="7"/>
        <v>1267.3900000000001</v>
      </c>
      <c r="BO6" s="35">
        <f t="shared" si="7"/>
        <v>1268.6300000000001</v>
      </c>
      <c r="BP6" s="34" t="str">
        <f>IF(BP7="","",IF(BP7="-","【-】","【"&amp;SUBSTITUTE(TEXT(BP7,"#,##0.00"),"-","△")&amp;"】"))</f>
        <v>【1,260.21】</v>
      </c>
      <c r="BQ6" s="35">
        <f>IF(BQ7="",NA(),BQ7)</f>
        <v>79.56</v>
      </c>
      <c r="BR6" s="35">
        <f t="shared" ref="BR6:BZ6" si="8">IF(BR7="",NA(),BR7)</f>
        <v>94.55</v>
      </c>
      <c r="BS6" s="35">
        <f t="shared" si="8"/>
        <v>96.25</v>
      </c>
      <c r="BT6" s="35">
        <f t="shared" si="8"/>
        <v>75.900000000000006</v>
      </c>
      <c r="BU6" s="35">
        <f t="shared" si="8"/>
        <v>71.09</v>
      </c>
      <c r="BV6" s="35">
        <f t="shared" si="8"/>
        <v>69.87</v>
      </c>
      <c r="BW6" s="35">
        <f t="shared" si="8"/>
        <v>74.3</v>
      </c>
      <c r="BX6" s="35">
        <f t="shared" si="8"/>
        <v>72.260000000000005</v>
      </c>
      <c r="BY6" s="35">
        <f t="shared" si="8"/>
        <v>84.3</v>
      </c>
      <c r="BZ6" s="35">
        <f t="shared" si="8"/>
        <v>82.88</v>
      </c>
      <c r="CA6" s="34" t="str">
        <f>IF(CA7="","",IF(CA7="-","【-】","【"&amp;SUBSTITUTE(TEXT(CA7,"#,##0.00"),"-","△")&amp;"】"))</f>
        <v>【75.29】</v>
      </c>
      <c r="CB6" s="35">
        <f>IF(CB7="",NA(),CB7)</f>
        <v>211.2</v>
      </c>
      <c r="CC6" s="35">
        <f t="shared" ref="CC6:CK6" si="9">IF(CC7="",NA(),CC7)</f>
        <v>177.51</v>
      </c>
      <c r="CD6" s="35">
        <f t="shared" si="9"/>
        <v>175.17</v>
      </c>
      <c r="CE6" s="35">
        <f t="shared" si="9"/>
        <v>221.85</v>
      </c>
      <c r="CF6" s="35">
        <f t="shared" si="9"/>
        <v>235.55</v>
      </c>
      <c r="CG6" s="35">
        <f t="shared" si="9"/>
        <v>234.96</v>
      </c>
      <c r="CH6" s="35">
        <f t="shared" si="9"/>
        <v>221.81</v>
      </c>
      <c r="CI6" s="35">
        <f t="shared" si="9"/>
        <v>230.02</v>
      </c>
      <c r="CJ6" s="35">
        <f t="shared" si="9"/>
        <v>185.47</v>
      </c>
      <c r="CK6" s="35">
        <f t="shared" si="9"/>
        <v>187.76</v>
      </c>
      <c r="CL6" s="34" t="str">
        <f>IF(CL7="","",IF(CL7="-","【-】","【"&amp;SUBSTITUTE(TEXT(CL7,"#,##0.00"),"-","△")&amp;"】"))</f>
        <v>【215.41】</v>
      </c>
      <c r="CM6" s="35">
        <f>IF(CM7="",NA(),CM7)</f>
        <v>38.450000000000003</v>
      </c>
      <c r="CN6" s="35">
        <f t="shared" ref="CN6:CV6" si="10">IF(CN7="",NA(),CN7)</f>
        <v>38.58</v>
      </c>
      <c r="CO6" s="35">
        <f t="shared" si="10"/>
        <v>42.85</v>
      </c>
      <c r="CP6" s="35">
        <f t="shared" si="10"/>
        <v>41.94</v>
      </c>
      <c r="CQ6" s="35">
        <f t="shared" si="10"/>
        <v>51.21</v>
      </c>
      <c r="CR6" s="35">
        <f t="shared" si="10"/>
        <v>42.9</v>
      </c>
      <c r="CS6" s="35">
        <f t="shared" si="10"/>
        <v>43.36</v>
      </c>
      <c r="CT6" s="35">
        <f t="shared" si="10"/>
        <v>42.56</v>
      </c>
      <c r="CU6" s="35">
        <f t="shared" si="10"/>
        <v>45.68</v>
      </c>
      <c r="CV6" s="35">
        <f t="shared" si="10"/>
        <v>45.87</v>
      </c>
      <c r="CW6" s="34" t="str">
        <f>IF(CW7="","",IF(CW7="-","【-】","【"&amp;SUBSTITUTE(TEXT(CW7,"#,##0.00"),"-","△")&amp;"】"))</f>
        <v>【42.90】</v>
      </c>
      <c r="CX6" s="35">
        <f>IF(CX7="",NA(),CX7)</f>
        <v>82.67</v>
      </c>
      <c r="CY6" s="35">
        <f t="shared" ref="CY6:DG6" si="11">IF(CY7="",NA(),CY7)</f>
        <v>85.35</v>
      </c>
      <c r="CZ6" s="35">
        <f t="shared" si="11"/>
        <v>85.4</v>
      </c>
      <c r="DA6" s="35">
        <f t="shared" si="11"/>
        <v>86.36</v>
      </c>
      <c r="DB6" s="35">
        <f t="shared" si="11"/>
        <v>86.95</v>
      </c>
      <c r="DC6" s="35">
        <f t="shared" si="11"/>
        <v>83.5</v>
      </c>
      <c r="DD6" s="35">
        <f t="shared" si="11"/>
        <v>83.06</v>
      </c>
      <c r="DE6" s="35">
        <f t="shared" si="11"/>
        <v>83.32</v>
      </c>
      <c r="DF6" s="35">
        <f t="shared" si="11"/>
        <v>87.96</v>
      </c>
      <c r="DG6" s="35">
        <f t="shared" si="11"/>
        <v>87.65</v>
      </c>
      <c r="DH6" s="34" t="str">
        <f>IF(DH7="","",IF(DH7="-","【-】","【"&amp;SUBSTITUTE(TEXT(DH7,"#,##0.00"),"-","△")&amp;"】"))</f>
        <v>【84.75】</v>
      </c>
      <c r="DI6" s="35">
        <f>IF(DI7="",NA(),DI7)</f>
        <v>12.94</v>
      </c>
      <c r="DJ6" s="35">
        <f t="shared" ref="DJ6:DR6" si="12">IF(DJ7="",NA(),DJ7)</f>
        <v>16.16</v>
      </c>
      <c r="DK6" s="35">
        <f t="shared" si="12"/>
        <v>18.86</v>
      </c>
      <c r="DL6" s="35">
        <f t="shared" si="12"/>
        <v>22.01</v>
      </c>
      <c r="DM6" s="35">
        <f t="shared" si="12"/>
        <v>23.5</v>
      </c>
      <c r="DN6" s="35">
        <f t="shared" si="12"/>
        <v>22.77</v>
      </c>
      <c r="DO6" s="35">
        <f t="shared" si="12"/>
        <v>23.93</v>
      </c>
      <c r="DP6" s="35">
        <f t="shared" si="12"/>
        <v>24.68</v>
      </c>
      <c r="DQ6" s="35">
        <f t="shared" si="12"/>
        <v>27.82</v>
      </c>
      <c r="DR6" s="35">
        <f t="shared" si="12"/>
        <v>29.24</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0.04</v>
      </c>
      <c r="EN6" s="35">
        <f t="shared" si="14"/>
        <v>0.06</v>
      </c>
      <c r="EO6" s="34" t="str">
        <f>IF(EO7="","",IF(EO7="-","【-】","【"&amp;SUBSTITUTE(TEXT(EO7,"#,##0.00"),"-","△")&amp;"】"))</f>
        <v>【0.30】</v>
      </c>
    </row>
    <row r="7" spans="1:148" s="36" customFormat="1" x14ac:dyDescent="0.15">
      <c r="A7" s="28"/>
      <c r="B7" s="37">
        <v>2020</v>
      </c>
      <c r="C7" s="37">
        <v>322016</v>
      </c>
      <c r="D7" s="37">
        <v>46</v>
      </c>
      <c r="E7" s="37">
        <v>17</v>
      </c>
      <c r="F7" s="37">
        <v>4</v>
      </c>
      <c r="G7" s="37">
        <v>0</v>
      </c>
      <c r="H7" s="37" t="s">
        <v>96</v>
      </c>
      <c r="I7" s="37" t="s">
        <v>97</v>
      </c>
      <c r="J7" s="37" t="s">
        <v>98</v>
      </c>
      <c r="K7" s="37" t="s">
        <v>99</v>
      </c>
      <c r="L7" s="37" t="s">
        <v>100</v>
      </c>
      <c r="M7" s="37" t="s">
        <v>101</v>
      </c>
      <c r="N7" s="38" t="s">
        <v>102</v>
      </c>
      <c r="O7" s="38">
        <v>65.33</v>
      </c>
      <c r="P7" s="38">
        <v>6.57</v>
      </c>
      <c r="Q7" s="38">
        <v>94.76</v>
      </c>
      <c r="R7" s="38">
        <v>3080</v>
      </c>
      <c r="S7" s="38">
        <v>200772</v>
      </c>
      <c r="T7" s="38">
        <v>572.99</v>
      </c>
      <c r="U7" s="38">
        <v>350.39</v>
      </c>
      <c r="V7" s="38">
        <v>13136</v>
      </c>
      <c r="W7" s="38">
        <v>4.22</v>
      </c>
      <c r="X7" s="38">
        <v>3112.8</v>
      </c>
      <c r="Y7" s="38">
        <v>93.91</v>
      </c>
      <c r="Z7" s="38">
        <v>98.56</v>
      </c>
      <c r="AA7" s="38">
        <v>99.4</v>
      </c>
      <c r="AB7" s="38">
        <v>90.8</v>
      </c>
      <c r="AC7" s="38">
        <v>88.42</v>
      </c>
      <c r="AD7" s="38">
        <v>100.85</v>
      </c>
      <c r="AE7" s="38">
        <v>102.13</v>
      </c>
      <c r="AF7" s="38">
        <v>101.72</v>
      </c>
      <c r="AG7" s="38">
        <v>103.34</v>
      </c>
      <c r="AH7" s="38">
        <v>102.7</v>
      </c>
      <c r="AI7" s="38">
        <v>104.83</v>
      </c>
      <c r="AJ7" s="38">
        <v>0</v>
      </c>
      <c r="AK7" s="38">
        <v>0</v>
      </c>
      <c r="AL7" s="38">
        <v>0</v>
      </c>
      <c r="AM7" s="38">
        <v>0</v>
      </c>
      <c r="AN7" s="38">
        <v>0</v>
      </c>
      <c r="AO7" s="38">
        <v>110.77</v>
      </c>
      <c r="AP7" s="38">
        <v>109.51</v>
      </c>
      <c r="AQ7" s="38">
        <v>112.88</v>
      </c>
      <c r="AR7" s="38">
        <v>29.74</v>
      </c>
      <c r="AS7" s="38">
        <v>48.2</v>
      </c>
      <c r="AT7" s="38">
        <v>61.55</v>
      </c>
      <c r="AU7" s="38">
        <v>5.26</v>
      </c>
      <c r="AV7" s="38">
        <v>12.28</v>
      </c>
      <c r="AW7" s="38">
        <v>6.74</v>
      </c>
      <c r="AX7" s="38">
        <v>36.32</v>
      </c>
      <c r="AY7" s="38">
        <v>7.2</v>
      </c>
      <c r="AZ7" s="38">
        <v>46.78</v>
      </c>
      <c r="BA7" s="38">
        <v>47.44</v>
      </c>
      <c r="BB7" s="38">
        <v>49.18</v>
      </c>
      <c r="BC7" s="38">
        <v>53.44</v>
      </c>
      <c r="BD7" s="38">
        <v>46.85</v>
      </c>
      <c r="BE7" s="38">
        <v>45.34</v>
      </c>
      <c r="BF7" s="38">
        <v>1081.24</v>
      </c>
      <c r="BG7" s="38">
        <v>717.29</v>
      </c>
      <c r="BH7" s="38">
        <v>728.47</v>
      </c>
      <c r="BI7" s="38">
        <v>732.13</v>
      </c>
      <c r="BJ7" s="38">
        <v>689.25</v>
      </c>
      <c r="BK7" s="38">
        <v>1298.9100000000001</v>
      </c>
      <c r="BL7" s="38">
        <v>1243.71</v>
      </c>
      <c r="BM7" s="38">
        <v>1194.1500000000001</v>
      </c>
      <c r="BN7" s="38">
        <v>1267.3900000000001</v>
      </c>
      <c r="BO7" s="38">
        <v>1268.6300000000001</v>
      </c>
      <c r="BP7" s="38">
        <v>1260.21</v>
      </c>
      <c r="BQ7" s="38">
        <v>79.56</v>
      </c>
      <c r="BR7" s="38">
        <v>94.55</v>
      </c>
      <c r="BS7" s="38">
        <v>96.25</v>
      </c>
      <c r="BT7" s="38">
        <v>75.900000000000006</v>
      </c>
      <c r="BU7" s="38">
        <v>71.09</v>
      </c>
      <c r="BV7" s="38">
        <v>69.87</v>
      </c>
      <c r="BW7" s="38">
        <v>74.3</v>
      </c>
      <c r="BX7" s="38">
        <v>72.260000000000005</v>
      </c>
      <c r="BY7" s="38">
        <v>84.3</v>
      </c>
      <c r="BZ7" s="38">
        <v>82.88</v>
      </c>
      <c r="CA7" s="38">
        <v>75.290000000000006</v>
      </c>
      <c r="CB7" s="38">
        <v>211.2</v>
      </c>
      <c r="CC7" s="38">
        <v>177.51</v>
      </c>
      <c r="CD7" s="38">
        <v>175.17</v>
      </c>
      <c r="CE7" s="38">
        <v>221.85</v>
      </c>
      <c r="CF7" s="38">
        <v>235.55</v>
      </c>
      <c r="CG7" s="38">
        <v>234.96</v>
      </c>
      <c r="CH7" s="38">
        <v>221.81</v>
      </c>
      <c r="CI7" s="38">
        <v>230.02</v>
      </c>
      <c r="CJ7" s="38">
        <v>185.47</v>
      </c>
      <c r="CK7" s="38">
        <v>187.76</v>
      </c>
      <c r="CL7" s="38">
        <v>215.41</v>
      </c>
      <c r="CM7" s="38">
        <v>38.450000000000003</v>
      </c>
      <c r="CN7" s="38">
        <v>38.58</v>
      </c>
      <c r="CO7" s="38">
        <v>42.85</v>
      </c>
      <c r="CP7" s="38">
        <v>41.94</v>
      </c>
      <c r="CQ7" s="38">
        <v>51.21</v>
      </c>
      <c r="CR7" s="38">
        <v>42.9</v>
      </c>
      <c r="CS7" s="38">
        <v>43.36</v>
      </c>
      <c r="CT7" s="38">
        <v>42.56</v>
      </c>
      <c r="CU7" s="38">
        <v>45.68</v>
      </c>
      <c r="CV7" s="38">
        <v>45.87</v>
      </c>
      <c r="CW7" s="38">
        <v>42.9</v>
      </c>
      <c r="CX7" s="38">
        <v>82.67</v>
      </c>
      <c r="CY7" s="38">
        <v>85.35</v>
      </c>
      <c r="CZ7" s="38">
        <v>85.4</v>
      </c>
      <c r="DA7" s="38">
        <v>86.36</v>
      </c>
      <c r="DB7" s="38">
        <v>86.95</v>
      </c>
      <c r="DC7" s="38">
        <v>83.5</v>
      </c>
      <c r="DD7" s="38">
        <v>83.06</v>
      </c>
      <c r="DE7" s="38">
        <v>83.32</v>
      </c>
      <c r="DF7" s="38">
        <v>87.96</v>
      </c>
      <c r="DG7" s="38">
        <v>87.65</v>
      </c>
      <c r="DH7" s="38">
        <v>84.75</v>
      </c>
      <c r="DI7" s="38">
        <v>12.94</v>
      </c>
      <c r="DJ7" s="38">
        <v>16.16</v>
      </c>
      <c r="DK7" s="38">
        <v>18.86</v>
      </c>
      <c r="DL7" s="38">
        <v>22.01</v>
      </c>
      <c r="DM7" s="38">
        <v>23.5</v>
      </c>
      <c r="DN7" s="38">
        <v>22.77</v>
      </c>
      <c r="DO7" s="38">
        <v>23.93</v>
      </c>
      <c r="DP7" s="38">
        <v>24.68</v>
      </c>
      <c r="DQ7" s="38">
        <v>27.82</v>
      </c>
      <c r="DR7" s="38">
        <v>29.24</v>
      </c>
      <c r="DS7" s="38">
        <v>23.6</v>
      </c>
      <c r="DT7" s="38">
        <v>0</v>
      </c>
      <c r="DU7" s="38">
        <v>0</v>
      </c>
      <c r="DV7" s="38">
        <v>0</v>
      </c>
      <c r="DW7" s="38">
        <v>0</v>
      </c>
      <c r="DX7" s="38">
        <v>0</v>
      </c>
      <c r="DY7" s="38">
        <v>0</v>
      </c>
      <c r="DZ7" s="38">
        <v>0</v>
      </c>
      <c r="EA7" s="38">
        <v>0.01</v>
      </c>
      <c r="EB7" s="38">
        <v>0</v>
      </c>
      <c r="EC7" s="38">
        <v>0</v>
      </c>
      <c r="ED7" s="38">
        <v>0.01</v>
      </c>
      <c r="EE7" s="38">
        <v>0</v>
      </c>
      <c r="EF7" s="38">
        <v>0</v>
      </c>
      <c r="EG7" s="38">
        <v>0</v>
      </c>
      <c r="EH7" s="38">
        <v>0</v>
      </c>
      <c r="EI7" s="38">
        <v>0</v>
      </c>
      <c r="EJ7" s="38">
        <v>0.09</v>
      </c>
      <c r="EK7" s="38">
        <v>0.09</v>
      </c>
      <c r="EL7" s="38">
        <v>0.13</v>
      </c>
      <c r="EM7" s="38">
        <v>0.04</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2022-02-14T00:09:36Z</cp:lastPrinted>
  <dcterms:modified xsi:type="dcterms:W3CDTF">2022-02-14T00:09:39Z</dcterms:modified>
</cp:coreProperties>
</file>