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1_松江市\"/>
    </mc:Choice>
  </mc:AlternateContent>
  <workbookProtection workbookAlgorithmName="SHA-512" workbookHashValue="r0+OpI35q0yYWjo0A02DUEMZBa3SHFaw6AAU3/HOidecUkRiqel7b1LwimpdCrUHk2ii/ktIygMKcclMevH06w==" workbookSaltValue="r/RDNl/5phoalEfKnn/Q+w=="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L8" i="4"/>
  <c r="AD8" i="4"/>
  <c r="W8" i="4"/>
  <c r="P8" i="4"/>
  <c r="B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<sst xmlns="http://schemas.openxmlformats.org/spreadsheetml/2006/main" count="236" uniqueCount="116">
  <si>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</si>
  <si>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</si>
  <si>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</si>
  <si>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</si>
  <si>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</si>
  <si>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</si>
  <si>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</si>
  <si>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</si>
  <si>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</si>
  <si>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</si>
  <si>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</si>
  <si>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</si>
  <si>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</si>
  <si>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</si>
  <si>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</si>
  <si>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</si>
  <si>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</si>
  <si>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</si>
  <si>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</si>
  <si>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</si>
  <si>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</si>
  <si>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</si>
  <si>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</si>
  <si>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</si>
  <si>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</si>
  <si>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</si>
  <si>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</si>
  <si>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</si>
  <si>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</si>
  <si>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</si>
  <si>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</si>
  <si>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</si>
  <si>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</si>
  <si>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</si>
  <si>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</si>
  <si>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</si>
  <si>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</si>
  <si>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</si>
  <si>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</si>
  <si>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</si>
  <si>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</si>
  <si>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</si>
  <si>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</si>
  <si>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</si>
  <si>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</si>
  <si>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</si>
  <si>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</si>
  <si>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</si>
  <si>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</si>
  <si>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</si>
  <si>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</si>
  <si>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</si>
  <si>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</si>
  <si>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</si>
  <si>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</si>
  <si>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</si>
  <si>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</si>
  <si>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</si>
  <si>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</si>
  <si>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</si>
  <si>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</si>
  <si>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</si>
  <si>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</si>
  <si>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</si>
  <si>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</si>
  <si>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</si>
  <si>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</si>
  <si>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</si>
  <si>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</si>
  <si>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</si>
  <si>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</si>
  <si>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</si>
  <si>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</si>
  <si>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</si>
  <si>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</si>
  <si>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</si>
  <si>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</si>
  <si>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</si>
  <si>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</si>
  <si>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</si>
  <si>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</si>
  <si>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</si>
  <si>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</si>
  <si>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</si>
  <si>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</si>
  <si>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</si>
  <si>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</si>
  <si>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</si>
  <si>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</si>
  <si>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</si>
  <si>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</si>
  <si>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</si>
  <si>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</si>
  <si>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</si>
  <si>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</si>
  <si>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</si>
  <si>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</si>
  <si>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</si>
  <si>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</si>
  <si>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</si>
  <si>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</si>
  <si>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</si>
  <si>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</si>
  <si>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</si>
  <si>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</si>
  <si>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</si>
  <si>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</si>
  <si>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</si>
  <si>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</si>
  <si>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</si>
  <si>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</si>
  <si>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</si>
  <si>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</si>
  <si>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</si>
  <si>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r>
      <t>　当事業は、平成26年度に面整備事業が完了している。
　償却資産の大半を占める管渠は現時点で老朽化の度合は低いが、ポンプ場の機器等については、法定耐用年数を超えるものもある。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一部の管渠において改修を実施しているが、</t>
    </r>
    <r>
      <rPr>
        <sz val="9"/>
        <rFont val="ＭＳ ゴシック"/>
        <family val="3"/>
        <charset val="128"/>
      </rPr>
      <t>これは土質条件等で破損した管渠を改修したものである。
　なお、当事業の汚水は、すべて島根県管理の流域下水道に接続して処理しており、処理場は有していない。</t>
    </r>
    <rPh sb="282" eb="284">
      <t>イチブ</t>
    </rPh>
    <rPh sb="285" eb="287">
      <t>カンキョ</t>
    </rPh>
    <rPh sb="291" eb="293">
      <t>カイシュウ</t>
    </rPh>
    <rPh sb="294" eb="296">
      <t>ジッシ</t>
    </rPh>
    <rPh sb="305" eb="307">
      <t>ドシツ</t>
    </rPh>
    <rPh sb="307" eb="309">
      <t>ジョウケン</t>
    </rPh>
    <rPh sb="309" eb="310">
      <t>トウ</t>
    </rPh>
    <rPh sb="311" eb="313">
      <t>ハソン</t>
    </rPh>
    <rPh sb="315" eb="317">
      <t>カンキョ</t>
    </rPh>
    <rPh sb="318" eb="320">
      <t>カイシュウ</t>
    </rPh>
    <phoneticPr fontId="15"/>
  </si>
  <si>
    <t>　当事業は、一般会計からの繰入れや長期前受金戻入など、使用料以外の収入も含めて、経営の健全性・効率性を保つことを前提としている。
　①経常収支比率が100%以上で、②累積欠損金も発生していないが、総収益のうち下水道使用料の占める割合は48%であり、繰出基準に基づく一般会計繰入金など使用料以外の収入を含めて費用を賄っている。
　③流動比率は43%で、類似団体平均を下回る低い値となっている。これは流動負債に次年度償還する建設改良等に充てた企業債を含むためであるが、その財源は次年度の使用料及び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繰出金の減少により、下水道使用料で回収すべき経費が増加したことに伴い、経費回収率は100％を上回るものの低下し、汚水処理原価は増加した。
　⑦施設利用率については、処理場を有していないため算定できない。
　⑧水洗化率は、類似団体と比較して0.6pt程度高い。H26年度に面整備が概成しており、大幅な上昇は見込めない状況であるが、接続勧奨や排水設備の戸別調査を行い、未接続世帯の接続促進を引き続き行う。</t>
    <rPh sb="175" eb="179">
      <t>ルイジダンタイ</t>
    </rPh>
    <rPh sb="179" eb="181">
      <t>ヘイキン</t>
    </rPh>
    <rPh sb="182" eb="184">
      <t>シタマワ</t>
    </rPh>
    <rPh sb="185" eb="186">
      <t>ヒク</t>
    </rPh>
    <rPh sb="187" eb="188">
      <t>アタイ</t>
    </rPh>
    <rPh sb="376" eb="378">
      <t>クリダ</t>
    </rPh>
    <rPh sb="378" eb="379">
      <t>キン</t>
    </rPh>
    <rPh sb="380" eb="382">
      <t>ゲンショウ</t>
    </rPh>
    <rPh sb="386" eb="392">
      <t>ゲスイドウシヨウリョウ</t>
    </rPh>
    <rPh sb="393" eb="395">
      <t>カイシュウ</t>
    </rPh>
    <rPh sb="398" eb="400">
      <t>ケイヒ</t>
    </rPh>
    <rPh sb="401" eb="403">
      <t>ゾウカ</t>
    </rPh>
    <rPh sb="408" eb="409">
      <t>トモナ</t>
    </rPh>
    <rPh sb="428" eb="430">
      <t>テイカ</t>
    </rPh>
    <rPh sb="439" eb="44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</si>
</sst>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0.02</c:v>
                </c:pt>
                <c:pt idx="1">
                  <c:v>0</c:v>
                </c:pt>
                <c:pt idx="2" formatCode="#,##0.00;&quot;△&quot;#,##0.00;&quot;-&quot;">
                  <c:v>0.04</c:v>
                </c:pt>
                <c:pt idx="3" formatCode="#,##0.00;&quot;△&quot;#,##0.00;&quot;-&quot;">
                  <c:v>0.04</c:v>
                </c:pt>
                <c:pt idx="4" formatCode="#,##0.00;&quot;△&quot;#,##0.00;&quot;-&quot;">
                  <c:v>0.17</c:v>
                </c:pt>
              </c:numCache>
            </c:numRef>
          </c:val>
          <c:extLst>
            <c:ext xmlns:c16="http://schemas.microsoft.com/office/drawing/2014/chart" uri="{C3380CC4-5D6E-409C-BE32-E72D297353CC}">
              <c16:uniqueId val="{00000000-C240-491D-A691-39E8DA5595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C240-491D-A691-39E8DA5595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116.5</c:v>
                </c:pt>
                <c:pt idx="1">
                  <c:v>117.24</c:v>
                </c:pt>
                <c:pt idx="2">
                  <c:v>119.78</c:v>
                </c:pt>
                <c:pt idx="3">
                  <c:v>119.63</c:v>
                </c:pt>
                <c:pt idx="4">
                  <c:v>114.76</c:v>
                </c:pt>
              </c:numCache>
            </c:numRef>
          </c:val>
          <c:extLst>
            <c:ext xmlns:c16="http://schemas.microsoft.com/office/drawing/2014/chart" uri="{C3380CC4-5D6E-409C-BE32-E72D297353CC}">
              <c16:uniqueId val="{00000000-7B15-4DB4-A6FF-4488BE25DB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7B15-4DB4-A6FF-4488BE25DB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11.65</c:v>
                </c:pt>
                <c:pt idx="1">
                  <c:v>14.52</c:v>
                </c:pt>
                <c:pt idx="2">
                  <c:v>17.34</c:v>
                </c:pt>
                <c:pt idx="3">
                  <c:v>20.12</c:v>
                </c:pt>
                <c:pt idx="4">
                  <c:v>22.76</c:v>
                </c:pt>
              </c:numCache>
            </c:numRef>
          </c:val>
          <c:extLst>
            <c:ext xmlns:c16="http://schemas.microsoft.com/office/drawing/2014/chart" uri="{C3380CC4-5D6E-409C-BE32-E72D297353CC}">
              <c16:uniqueId val="{00000000-FF48-494A-A29C-BC5C391C81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FF48-494A-A29C-BC5C391C81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5-40A6-AAAA-A3A72E75E6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A3A5-40A6-AAAA-A3A72E75E6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60-45B5-BD2D-EA40147AA3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F760-45B5-BD2D-EA40147AA3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26.45</c:v>
                </c:pt>
                <c:pt idx="1">
                  <c:v>35.479999999999997</c:v>
                </c:pt>
                <c:pt idx="2">
                  <c:v>37.92</c:v>
                </c:pt>
                <c:pt idx="3">
                  <c:v>23.6</c:v>
                </c:pt>
                <c:pt idx="4">
                  <c:v>43.11</c:v>
                </c:pt>
              </c:numCache>
            </c:numRef>
          </c:val>
          <c:extLst>
            <c:ext xmlns:c16="http://schemas.microsoft.com/office/drawing/2014/chart" uri="{C3380CC4-5D6E-409C-BE32-E72D297353CC}">
              <c16:uniqueId val="{00000000-A410-4864-8699-FA391FA33C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A410-4864-8699-FA391FA33C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447.5</c:v>
                </c:pt>
                <c:pt idx="1">
                  <c:v>399.53</c:v>
                </c:pt>
                <c:pt idx="2">
                  <c:v>357.8</c:v>
                </c:pt>
                <c:pt idx="3">
                  <c:v>352.74</c:v>
                </c:pt>
                <c:pt idx="4">
                  <c:v>326.43</c:v>
                </c:pt>
              </c:numCache>
            </c:numRef>
          </c:val>
          <c:extLst>
            <c:ext xmlns:c16="http://schemas.microsoft.com/office/drawing/2014/chart" uri="{C3380CC4-5D6E-409C-BE32-E72D297353CC}">
              <c16:uniqueId val="{00000000-618E-4927-AC28-168401875A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618E-4927-AC28-168401875A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140.79</c:v>
                </c:pt>
                <c:pt idx="1">
                  <c:v>104.72</c:v>
                </c:pt>
                <c:pt idx="2">
                  <c:v>106.11</c:v>
                </c:pt>
                <c:pt idx="3">
                  <c:v>113.97</c:v>
                </c:pt>
                <c:pt idx="4">
                  <c:v>104.56</c:v>
                </c:pt>
              </c:numCache>
            </c:numRef>
          </c:val>
          <c:extLst>
            <c:ext xmlns:c16="http://schemas.microsoft.com/office/drawing/2014/chart" uri="{C3380CC4-5D6E-409C-BE32-E72D297353CC}">
              <c16:uniqueId val="{00000000-E518-49DD-B15E-CFCE20E1CE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E518-49DD-B15E-CFCE20E1CE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128.19999999999999</c:v>
                </c:pt>
                <c:pt idx="1">
                  <c:v>173.46</c:v>
                </c:pt>
                <c:pt idx="2">
                  <c:v>171.5</c:v>
                </c:pt>
                <c:pt idx="3">
                  <c:v>159.21</c:v>
                </c:pt>
                <c:pt idx="4">
                  <c:v>170.57</c:v>
                </c:pt>
              </c:numCache>
            </c:numRef>
          </c:val>
          <c:extLst>
            <c:ext xmlns:c16="http://schemas.microsoft.com/office/drawing/2014/chart" uri="{C3380CC4-5D6E-409C-BE32-E72D297353CC}">
              <c16:uniqueId val="{00000000-E9B7-488B-AD59-2C4336B2EA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E9B7-488B-AD59-2C4336B2EA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82-4681-A94B-42D9B5582A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6982-4681-A94B-42D9B5582A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94.62</c:v>
                </c:pt>
                <c:pt idx="1">
                  <c:v>94.68</c:v>
                </c:pt>
                <c:pt idx="2">
                  <c:v>94.8</c:v>
                </c:pt>
                <c:pt idx="3">
                  <c:v>94.86</c:v>
                </c:pt>
                <c:pt idx="4">
                  <c:v>95.05</c:v>
                </c:pt>
              </c:numCache>
            </c:numRef>
          </c:val>
          <c:extLst>
            <c:ext xmlns:c16="http://schemas.microsoft.com/office/drawing/2014/chart" uri="{C3380CC4-5D6E-409C-BE32-E72D297353CC}">
              <c16:uniqueId val="{00000000-CC43-4AE4-A56C-43BBD0A739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CC43-4AE4-A56C-43BBD0A739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85" zoomScaleNormal="85" workbookViewId="0">
      <selection activeCell="BK15" sqref="BK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200772</v>
      </c>
      <c r="AM8" s="51"/>
      <c r="AN8" s="51"/>
      <c r="AO8" s="51"/>
      <c r="AP8" s="51"/>
      <c r="AQ8" s="51"/>
      <c r="AR8" s="51"/>
      <c r="AS8" s="51"/>
      <c r="AT8" s="46">
        <f>データ!T6</f>
        <v>572.99</v>
      </c>
      <c r="AU8" s="46"/>
      <c r="AV8" s="46"/>
      <c r="AW8" s="46"/>
      <c r="AX8" s="46"/>
      <c r="AY8" s="46"/>
      <c r="AZ8" s="46"/>
      <c r="BA8" s="46"/>
      <c r="BB8" s="46">
        <f>データ!U6</f>
        <v>350.39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61.73</v>
      </c>
      <c r="J10" s="46"/>
      <c r="K10" s="46"/>
      <c r="L10" s="46"/>
      <c r="M10" s="46"/>
      <c r="N10" s="46"/>
      <c r="O10" s="46"/>
      <c r="P10" s="46">
        <f>データ!P6</f>
        <v>77.89</v>
      </c>
      <c r="Q10" s="46"/>
      <c r="R10" s="46"/>
      <c r="S10" s="46"/>
      <c r="T10" s="46"/>
      <c r="U10" s="46"/>
      <c r="V10" s="46"/>
      <c r="W10" s="46">
        <f>データ!Q6</f>
        <v>90.9</v>
      </c>
      <c r="X10" s="46"/>
      <c r="Y10" s="46"/>
      <c r="Z10" s="46"/>
      <c r="AA10" s="46"/>
      <c r="AB10" s="46"/>
      <c r="AC10" s="46"/>
      <c r="AD10" s="51">
        <f>データ!R6</f>
        <v>3080</v>
      </c>
      <c r="AE10" s="51"/>
      <c r="AF10" s="51"/>
      <c r="AG10" s="51"/>
      <c r="AH10" s="51"/>
      <c r="AI10" s="51"/>
      <c r="AJ10" s="51"/>
      <c r="AK10" s="2"/>
      <c r="AL10" s="51">
        <f>データ!V6</f>
        <v>155695</v>
      </c>
      <c r="AM10" s="51"/>
      <c r="AN10" s="51"/>
      <c r="AO10" s="51"/>
      <c r="AP10" s="51"/>
      <c r="AQ10" s="51"/>
      <c r="AR10" s="51"/>
      <c r="AS10" s="51"/>
      <c r="AT10" s="46">
        <f>データ!W6</f>
        <v>43.83</v>
      </c>
      <c r="AU10" s="46"/>
      <c r="AV10" s="46"/>
      <c r="AW10" s="46"/>
      <c r="AX10" s="46"/>
      <c r="AY10" s="46"/>
      <c r="AZ10" s="46"/>
      <c r="BA10" s="46"/>
      <c r="BB10" s="46">
        <f>データ!X6</f>
        <v>3552.25</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9geRUxw1Xy+YrEKfz62QsTRqFvrNyZAPOibcjvVSJrUAFTiu58YmJPRpn2M1ANM62zxUJRMAEjNsyymKH6197g==" saltValue="uTBQ0KWTK8Ive9DzJzMX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322016</v>
      </c>
      <c r="D6" s="33">
        <f t="shared" si="3"/>
        <v>46</v>
      </c>
      <c r="E6" s="33">
        <f t="shared" si="3"/>
        <v>17</v>
      </c>
      <c r="F6" s="33">
        <f t="shared" si="3"/>
        <v>1</v>
      </c>
      <c r="G6" s="33">
        <f t="shared" si="3"/>
        <v>0</v>
      </c>
      <c r="H6" s="33" t="str">
        <f t="shared" si="3"/>
        <v>島根県　松江市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61.73</v>
      </c>
      <c r="P6" s="34">
        <f t="shared" si="3"/>
        <v>77.89</v>
      </c>
      <c r="Q6" s="34">
        <f t="shared" si="3"/>
        <v>90.9</v>
      </c>
      <c r="R6" s="34">
        <f t="shared" si="3"/>
        <v>3080</v>
      </c>
      <c r="S6" s="34">
        <f t="shared" si="3"/>
        <v>200772</v>
      </c>
      <c r="T6" s="34">
        <f t="shared" si="3"/>
        <v>572.99</v>
      </c>
      <c r="U6" s="34">
        <f t="shared" si="3"/>
        <v>350.39</v>
      </c>
      <c r="V6" s="34">
        <f t="shared" si="3"/>
        <v>155695</v>
      </c>
      <c r="W6" s="34">
        <f t="shared" si="3"/>
        <v>43.83</v>
      </c>
      <c r="X6" s="34">
        <f t="shared" si="3"/>
        <v>3552.25</v>
      </c>
      <c r="Y6" s="35">
        <f>IF(Y7="",NA(),Y7)</f>
        <v>116.5</v>
      </c>
      <c r="Z6" s="35">
        <f t="shared" ref="Z6:AH6" si="4">IF(Z7="",NA(),Z7)</f>
        <v>117.24</v>
      </c>
      <c r="AA6" s="35">
        <f t="shared" si="4"/>
        <v>119.78</v>
      </c>
      <c r="AB6" s="35">
        <f t="shared" si="4"/>
        <v>119.63</v>
      </c>
      <c r="AC6" s="35">
        <f t="shared" si="4"/>
        <v>114.76</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26.45</v>
      </c>
      <c r="AV6" s="35">
        <f t="shared" ref="AV6:BD6" si="6">IF(AV7="",NA(),AV7)</f>
        <v>35.479999999999997</v>
      </c>
      <c r="AW6" s="35">
        <f t="shared" si="6"/>
        <v>37.92</v>
      </c>
      <c r="AX6" s="35">
        <f t="shared" si="6"/>
        <v>23.6</v>
      </c>
      <c r="AY6" s="35">
        <f t="shared" si="6"/>
        <v>43.11</v>
      </c>
      <c r="AZ6" s="35">
        <f t="shared" si="6"/>
        <v>49.96</v>
      </c>
      <c r="BA6" s="35">
        <f t="shared" si="6"/>
        <v>58.04</v>
      </c>
      <c r="BB6" s="35">
        <f t="shared" si="6"/>
        <v>62.12</v>
      </c>
      <c r="BC6" s="35">
        <f t="shared" si="6"/>
        <v>61.57</v>
      </c>
      <c r="BD6" s="35">
        <f t="shared" si="6"/>
        <v>60.82</v>
      </c>
      <c r="BE6" s="34" t="str">
        <f>IF(BE7="","",IF(BE7="-","【-】","【"&amp;SUBSTITUTE(TEXT(BE7,"#,##0.00"),"-","△")&amp;"】"))</f>
        <v>【67.52】</v>
      </c>
      <c r="BF6" s="35">
        <f>IF(BF7="",NA(),BF7)</f>
        <v>447.5</v>
      </c>
      <c r="BG6" s="35">
        <f t="shared" ref="BG6:BO6" si="7">IF(BG7="",NA(),BG7)</f>
        <v>399.53</v>
      </c>
      <c r="BH6" s="35">
        <f t="shared" si="7"/>
        <v>357.8</v>
      </c>
      <c r="BI6" s="35">
        <f t="shared" si="7"/>
        <v>352.74</v>
      </c>
      <c r="BJ6" s="35">
        <f t="shared" si="7"/>
        <v>326.43</v>
      </c>
      <c r="BK6" s="35">
        <f t="shared" si="7"/>
        <v>970.35</v>
      </c>
      <c r="BL6" s="35">
        <f t="shared" si="7"/>
        <v>917.29</v>
      </c>
      <c r="BM6" s="35">
        <f t="shared" si="7"/>
        <v>875.53</v>
      </c>
      <c r="BN6" s="35">
        <f t="shared" si="7"/>
        <v>867.39</v>
      </c>
      <c r="BO6" s="35">
        <f t="shared" si="7"/>
        <v>920.83</v>
      </c>
      <c r="BP6" s="34" t="str">
        <f>IF(BP7="","",IF(BP7="-","【-】","【"&amp;SUBSTITUTE(TEXT(BP7,"#,##0.00"),"-","△")&amp;"】"))</f>
        <v>【705.21】</v>
      </c>
      <c r="BQ6" s="35">
        <f>IF(BQ7="",NA(),BQ7)</f>
        <v>140.79</v>
      </c>
      <c r="BR6" s="35">
        <f t="shared" ref="BR6:BZ6" si="8">IF(BR7="",NA(),BR7)</f>
        <v>104.72</v>
      </c>
      <c r="BS6" s="35">
        <f t="shared" si="8"/>
        <v>106.11</v>
      </c>
      <c r="BT6" s="35">
        <f t="shared" si="8"/>
        <v>113.97</v>
      </c>
      <c r="BU6" s="35">
        <f t="shared" si="8"/>
        <v>104.56</v>
      </c>
      <c r="BV6" s="35">
        <f t="shared" si="8"/>
        <v>99.26</v>
      </c>
      <c r="BW6" s="35">
        <f t="shared" si="8"/>
        <v>99.67</v>
      </c>
      <c r="BX6" s="35">
        <f t="shared" si="8"/>
        <v>99.83</v>
      </c>
      <c r="BY6" s="35">
        <f t="shared" si="8"/>
        <v>100.91</v>
      </c>
      <c r="BZ6" s="35">
        <f t="shared" si="8"/>
        <v>99.82</v>
      </c>
      <c r="CA6" s="34" t="str">
        <f>IF(CA7="","",IF(CA7="-","【-】","【"&amp;SUBSTITUTE(TEXT(CA7,"#,##0.00"),"-","△")&amp;"】"))</f>
        <v>【98.96】</v>
      </c>
      <c r="CB6" s="35">
        <f>IF(CB7="",NA(),CB7)</f>
        <v>128.19999999999999</v>
      </c>
      <c r="CC6" s="35">
        <f t="shared" ref="CC6:CK6" si="9">IF(CC7="",NA(),CC7)</f>
        <v>173.46</v>
      </c>
      <c r="CD6" s="35">
        <f t="shared" si="9"/>
        <v>171.5</v>
      </c>
      <c r="CE6" s="35">
        <f t="shared" si="9"/>
        <v>159.21</v>
      </c>
      <c r="CF6" s="35">
        <f t="shared" si="9"/>
        <v>170.57</v>
      </c>
      <c r="CG6" s="35">
        <f t="shared" si="9"/>
        <v>159.53</v>
      </c>
      <c r="CH6" s="35">
        <f t="shared" si="9"/>
        <v>159.6</v>
      </c>
      <c r="CI6" s="35">
        <f t="shared" si="9"/>
        <v>158.94</v>
      </c>
      <c r="CJ6" s="35">
        <f t="shared" si="9"/>
        <v>158.04</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94.62</v>
      </c>
      <c r="CY6" s="35">
        <f t="shared" ref="CY6:DG6" si="11">IF(CY7="",NA(),CY7)</f>
        <v>94.68</v>
      </c>
      <c r="CZ6" s="35">
        <f t="shared" si="11"/>
        <v>94.8</v>
      </c>
      <c r="DA6" s="35">
        <f t="shared" si="11"/>
        <v>94.86</v>
      </c>
      <c r="DB6" s="35">
        <f t="shared" si="11"/>
        <v>95.05</v>
      </c>
      <c r="DC6" s="35">
        <f t="shared" si="11"/>
        <v>93.5</v>
      </c>
      <c r="DD6" s="35">
        <f t="shared" si="11"/>
        <v>93.86</v>
      </c>
      <c r="DE6" s="35">
        <f t="shared" si="11"/>
        <v>93.96</v>
      </c>
      <c r="DF6" s="35">
        <f t="shared" si="11"/>
        <v>94.06</v>
      </c>
      <c r="DG6" s="35">
        <f t="shared" si="11"/>
        <v>94.41</v>
      </c>
      <c r="DH6" s="34" t="str">
        <f>IF(DH7="","",IF(DH7="-","【-】","【"&amp;SUBSTITUTE(TEXT(DH7,"#,##0.00"),"-","△")&amp;"】"))</f>
        <v>【95.57】</v>
      </c>
      <c r="DI6" s="35">
        <f>IF(DI7="",NA(),DI7)</f>
        <v>11.65</v>
      </c>
      <c r="DJ6" s="35">
        <f t="shared" ref="DJ6:DR6" si="12">IF(DJ7="",NA(),DJ7)</f>
        <v>14.52</v>
      </c>
      <c r="DK6" s="35">
        <f t="shared" si="12"/>
        <v>17.34</v>
      </c>
      <c r="DL6" s="35">
        <f t="shared" si="12"/>
        <v>20.12</v>
      </c>
      <c r="DM6" s="35">
        <f t="shared" si="12"/>
        <v>22.76</v>
      </c>
      <c r="DN6" s="35">
        <f t="shared" si="12"/>
        <v>28.81</v>
      </c>
      <c r="DO6" s="35">
        <f t="shared" si="12"/>
        <v>31.19</v>
      </c>
      <c r="DP6" s="35">
        <f t="shared" si="12"/>
        <v>33.090000000000003</v>
      </c>
      <c r="DQ6" s="35">
        <f t="shared" si="12"/>
        <v>34.33</v>
      </c>
      <c r="DR6" s="35">
        <f t="shared" si="12"/>
        <v>34.15</v>
      </c>
      <c r="DS6" s="34" t="str">
        <f>IF(DS7="","",IF(DS7="-","【-】","【"&amp;SUBSTITUTE(TEXT(DS7,"#,##0.00"),"-","△")&amp;"】"))</f>
        <v>【36.52】</v>
      </c>
      <c r="DT6" s="34">
        <f>IF(DT7="",NA(),DT7)</f>
        <v>0</v>
      </c>
      <c r="DU6" s="34">
        <f t="shared" ref="DU6:EC6" si="13">IF(DU7="",NA(),DU7)</f>
        <v>0</v>
      </c>
      <c r="DV6" s="34">
        <f t="shared" si="13"/>
        <v>0</v>
      </c>
      <c r="DW6" s="34">
        <f t="shared" si="13"/>
        <v>0</v>
      </c>
      <c r="DX6" s="34">
        <f t="shared" si="13"/>
        <v>0</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0.02</v>
      </c>
      <c r="EF6" s="34">
        <f t="shared" ref="EF6:EN6" si="14">IF(EF7="",NA(),EF7)</f>
        <v>0</v>
      </c>
      <c r="EG6" s="35">
        <f t="shared" si="14"/>
        <v>0.04</v>
      </c>
      <c r="EH6" s="35">
        <f t="shared" si="14"/>
        <v>0.04</v>
      </c>
      <c r="EI6" s="35">
        <f t="shared" si="14"/>
        <v>0.17</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322016</v>
      </c>
      <c r="D7" s="37">
        <v>46</v>
      </c>
      <c r="E7" s="37">
        <v>17</v>
      </c>
      <c r="F7" s="37">
        <v>1</v>
      </c>
      <c r="G7" s="37">
        <v>0</v>
      </c>
      <c r="H7" s="37" t="s">
        <v>96</v>
      </c>
      <c r="I7" s="37" t="s">
        <v>97</v>
      </c>
      <c r="J7" s="37" t="s">
        <v>98</v>
      </c>
      <c r="K7" s="37" t="s">
        <v>99</v>
      </c>
      <c r="L7" s="37" t="s">
        <v>100</v>
      </c>
      <c r="M7" s="37" t="s">
        <v>101</v>
      </c>
      <c r="N7" s="38" t="s">
        <v>102</v>
      </c>
      <c r="O7" s="38">
        <v>61.73</v>
      </c>
      <c r="P7" s="38">
        <v>77.89</v>
      </c>
      <c r="Q7" s="38">
        <v>90.9</v>
      </c>
      <c r="R7" s="38">
        <v>3080</v>
      </c>
      <c r="S7" s="38">
        <v>200772</v>
      </c>
      <c r="T7" s="38">
        <v>572.99</v>
      </c>
      <c r="U7" s="38">
        <v>350.39</v>
      </c>
      <c r="V7" s="38">
        <v>155695</v>
      </c>
      <c r="W7" s="38">
        <v>43.83</v>
      </c>
      <c r="X7" s="38">
        <v>3552.25</v>
      </c>
      <c r="Y7" s="38">
        <v>116.5</v>
      </c>
      <c r="Z7" s="38">
        <v>117.24</v>
      </c>
      <c r="AA7" s="38">
        <v>119.78</v>
      </c>
      <c r="AB7" s="38">
        <v>119.63</v>
      </c>
      <c r="AC7" s="38">
        <v>114.76</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26.45</v>
      </c>
      <c r="AV7" s="38">
        <v>35.479999999999997</v>
      </c>
      <c r="AW7" s="38">
        <v>37.92</v>
      </c>
      <c r="AX7" s="38">
        <v>23.6</v>
      </c>
      <c r="AY7" s="38">
        <v>43.11</v>
      </c>
      <c r="AZ7" s="38">
        <v>49.96</v>
      </c>
      <c r="BA7" s="38">
        <v>58.04</v>
      </c>
      <c r="BB7" s="38">
        <v>62.12</v>
      </c>
      <c r="BC7" s="38">
        <v>61.57</v>
      </c>
      <c r="BD7" s="38">
        <v>60.82</v>
      </c>
      <c r="BE7" s="38">
        <v>67.52</v>
      </c>
      <c r="BF7" s="38">
        <v>447.5</v>
      </c>
      <c r="BG7" s="38">
        <v>399.53</v>
      </c>
      <c r="BH7" s="38">
        <v>357.8</v>
      </c>
      <c r="BI7" s="38">
        <v>352.74</v>
      </c>
      <c r="BJ7" s="38">
        <v>326.43</v>
      </c>
      <c r="BK7" s="38">
        <v>970.35</v>
      </c>
      <c r="BL7" s="38">
        <v>917.29</v>
      </c>
      <c r="BM7" s="38">
        <v>875.53</v>
      </c>
      <c r="BN7" s="38">
        <v>867.39</v>
      </c>
      <c r="BO7" s="38">
        <v>920.83</v>
      </c>
      <c r="BP7" s="38">
        <v>705.21</v>
      </c>
      <c r="BQ7" s="38">
        <v>140.79</v>
      </c>
      <c r="BR7" s="38">
        <v>104.72</v>
      </c>
      <c r="BS7" s="38">
        <v>106.11</v>
      </c>
      <c r="BT7" s="38">
        <v>113.97</v>
      </c>
      <c r="BU7" s="38">
        <v>104.56</v>
      </c>
      <c r="BV7" s="38">
        <v>99.26</v>
      </c>
      <c r="BW7" s="38">
        <v>99.67</v>
      </c>
      <c r="BX7" s="38">
        <v>99.83</v>
      </c>
      <c r="BY7" s="38">
        <v>100.91</v>
      </c>
      <c r="BZ7" s="38">
        <v>99.82</v>
      </c>
      <c r="CA7" s="38">
        <v>98.96</v>
      </c>
      <c r="CB7" s="38">
        <v>128.19999999999999</v>
      </c>
      <c r="CC7" s="38">
        <v>173.46</v>
      </c>
      <c r="CD7" s="38">
        <v>171.5</v>
      </c>
      <c r="CE7" s="38">
        <v>159.21</v>
      </c>
      <c r="CF7" s="38">
        <v>170.57</v>
      </c>
      <c r="CG7" s="38">
        <v>159.53</v>
      </c>
      <c r="CH7" s="38">
        <v>159.6</v>
      </c>
      <c r="CI7" s="38">
        <v>158.94</v>
      </c>
      <c r="CJ7" s="38">
        <v>158.04</v>
      </c>
      <c r="CK7" s="38">
        <v>156.77000000000001</v>
      </c>
      <c r="CL7" s="38">
        <v>134.52000000000001</v>
      </c>
      <c r="CM7" s="38" t="s">
        <v>102</v>
      </c>
      <c r="CN7" s="38" t="s">
        <v>102</v>
      </c>
      <c r="CO7" s="38" t="s">
        <v>102</v>
      </c>
      <c r="CP7" s="38" t="s">
        <v>102</v>
      </c>
      <c r="CQ7" s="38" t="s">
        <v>102</v>
      </c>
      <c r="CR7" s="38">
        <v>67.040000000000006</v>
      </c>
      <c r="CS7" s="38">
        <v>66.34</v>
      </c>
      <c r="CT7" s="38">
        <v>67.069999999999993</v>
      </c>
      <c r="CU7" s="38">
        <v>66.78</v>
      </c>
      <c r="CV7" s="38">
        <v>67</v>
      </c>
      <c r="CW7" s="38">
        <v>59.57</v>
      </c>
      <c r="CX7" s="38">
        <v>94.62</v>
      </c>
      <c r="CY7" s="38">
        <v>94.68</v>
      </c>
      <c r="CZ7" s="38">
        <v>94.8</v>
      </c>
      <c r="DA7" s="38">
        <v>94.86</v>
      </c>
      <c r="DB7" s="38">
        <v>95.05</v>
      </c>
      <c r="DC7" s="38">
        <v>93.5</v>
      </c>
      <c r="DD7" s="38">
        <v>93.86</v>
      </c>
      <c r="DE7" s="38">
        <v>93.96</v>
      </c>
      <c r="DF7" s="38">
        <v>94.06</v>
      </c>
      <c r="DG7" s="38">
        <v>94.41</v>
      </c>
      <c r="DH7" s="38">
        <v>95.57</v>
      </c>
      <c r="DI7" s="38">
        <v>11.65</v>
      </c>
      <c r="DJ7" s="38">
        <v>14.52</v>
      </c>
      <c r="DK7" s="38">
        <v>17.34</v>
      </c>
      <c r="DL7" s="38">
        <v>20.12</v>
      </c>
      <c r="DM7" s="38">
        <v>22.76</v>
      </c>
      <c r="DN7" s="38">
        <v>28.81</v>
      </c>
      <c r="DO7" s="38">
        <v>31.19</v>
      </c>
      <c r="DP7" s="38">
        <v>33.090000000000003</v>
      </c>
      <c r="DQ7" s="38">
        <v>34.33</v>
      </c>
      <c r="DR7" s="38">
        <v>34.15</v>
      </c>
      <c r="DS7" s="38">
        <v>36.520000000000003</v>
      </c>
      <c r="DT7" s="38">
        <v>0</v>
      </c>
      <c r="DU7" s="38">
        <v>0</v>
      </c>
      <c r="DV7" s="38">
        <v>0</v>
      </c>
      <c r="DW7" s="38">
        <v>0</v>
      </c>
      <c r="DX7" s="38">
        <v>0</v>
      </c>
      <c r="DY7" s="38">
        <v>3.84</v>
      </c>
      <c r="DZ7" s="38">
        <v>4.3099999999999996</v>
      </c>
      <c r="EA7" s="38">
        <v>5.04</v>
      </c>
      <c r="EB7" s="38">
        <v>5.1100000000000003</v>
      </c>
      <c r="EC7" s="38">
        <v>5.18</v>
      </c>
      <c r="ED7" s="38">
        <v>5.72</v>
      </c>
      <c r="EE7" s="38">
        <v>0.02</v>
      </c>
      <c r="EF7" s="38">
        <v>0</v>
      </c>
      <c r="EG7" s="38">
        <v>0.04</v>
      </c>
      <c r="EH7" s="38">
        <v>0.04</v>
      </c>
      <c r="EI7" s="38">
        <v>0.17</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2022-02-14T00:08:38Z</cp:lastPrinted>
  <dcterms:modified xsi:type="dcterms:W3CDTF">2022-02-14T00:08:43Z</dcterms:modified>
</cp:coreProperties>
</file>