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staff\Desktop\2.4締切　公営企業に係る「経営比較分析表」分析等について\【経営比較分析表】2019_325252_47_1718\"/>
    </mc:Choice>
  </mc:AlternateContent>
  <xr:revisionPtr revIDLastSave="0" documentId="13_ncr:1_{3BABC346-C04B-47FC-BE39-FFD95968FA59}" xr6:coauthVersionLast="46" xr6:coauthVersionMax="46" xr10:uidLastSave="{00000000-0000-0000-0000-000000000000}"/>
  <workbookProtection workbookAlgorithmName="SHA-512" workbookHashValue="sqgizFwPki/Zcs3gvVkKDFxa/t3obsBdi11RAnw9RaCcyV3z8vilkE0ukna1bRxgGvSoBnuaYgalm2c13fFpEQ==" workbookSaltValue="gYpQGe4dks2nykLjcLl2s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B10"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<sst xmlns="http://schemas.openxmlformats.org/spreadsheetml/2006/main" count="247" uniqueCount="119">
  <si>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</si>
  <si>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</si>
  <si>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</si>
  <si>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</si>
  <si>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</si>
  <si>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</si>
  <si>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</si>
  <si>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</si>
  <si>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</si>
  <si>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</si>
  <si>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</si>
  <si>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</si>
  <si>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</si>
  <si>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</si>
  <si>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</si>
  <si>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</si>
  <si>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</si>
  <si>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</si>
  <si>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</si>
  <si>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</si>
  <si>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</si>
  <si>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</si>
  <si>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</si>
  <si>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</si>
  <si>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</si>
  <si>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</si>
  <si>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</si>
  <si>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</si>
  <si>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</si>
  <si>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</si>
  <si>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</si>
  <si>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</si>
  <si>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</si>
  <si>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</si>
  <si>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</si>
  <si>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</si>
  <si>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</si>
  <si>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</si>
  <si>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</si>
  <si>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</si>
  <si>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</si>
  <si>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</si>
  <si>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</si>
  <si>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</si>
  <si>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</si>
  <si>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</si>
  <si>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</si>
  <si>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</si>
  <si>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</si>
  <si>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</si>
  <si>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</si>
  <si>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</si>
  <si>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</si>
  <si>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</si>
  <si>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</si>
  <si>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</si>
  <si>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</si>
  <si>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</si>
  <si>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</si>
  <si>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</si>
  <si>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</si>
  <si>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</si>
  <si>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</si>
  <si>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</si>
  <si>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</si>
  <si>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</si>
  <si>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</si>
  <si>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</si>
  <si>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</si>
  <si>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</si>
  <si>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</si>
  <si>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</si>
  <si>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</si>
  <si>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</si>
  <si>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</si>
  <si>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</si>
  <si>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</si>
  <si>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</si>
  <si>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</si>
  <si>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</si>
  <si>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</si>
  <si>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</si>
  <si>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</si>
  <si>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</si>
  <si>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</si>
  <si>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</si>
  <si>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</si>
  <si>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</si>
  <si>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</si>
  <si>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</si>
  <si>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</si>
  <si>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</si>
  <si>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</si>
  <si>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</si>
  <si>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</si>
  <si>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</si>
  <si>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</si>
  <si>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</si>
  <si>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</si>
  <si>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</si>
  <si>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</si>
  <si>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</si>
  <si>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</si>
  <si>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</si>
  <si>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</si>
  <si>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</si>
  <si>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</si>
  <si>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</si>
  <si>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</si>
  <si>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</si>
  <si>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</si>
  <si>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</si>
  <si>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</si>
  <si>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</si>
  <si>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</si>
  <si>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</si>
  <si>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本町は、島根半島の沖合約６０kmに浮かぶ離島であり、人口密度も高くないことから装置産業である下水道事業を経営するには、厳しい環境にあります。　　　　　　　　　　　　　　　　　　　　　　　　　　　[①収益的収支比率］は、昨年度から改善しておりますが、これは他会計繰入金の増加等による要因であり、引き続き一般会計からの繰入金の補填が必要な状態にあります。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［⑤経費回収率]は前年度から減少しています。これは人口減少等による使用料の減少および施設老朽化に伴う修繕費等の増大が考えられます。
[⑦施設利用率]は類似団体に比べ低い数字になっています。これは、浄化槽毎の特有事情も考えられますが、適切な施設規模や処理能力について今後も検討を続けていく必要があります。　　　　　
　　　　　　　　　　　　　　　　　　　　　　　　　　　　　　　　　　[⑧水洗化率]は類似団体の平均値を上回っていますが、更なる向上に向けて努力を続けて参ります。　　　　　　　　　　　　　　　　　　
　　　　　　　　　　　　　　　　　　　　　　　　　　　　本町は、令和８年度までの経営見通しや投資計画に基づく「経営戦略」を策定済であり、適切なローリングを実施していきながら健全な経営に取り組んでいきます。</t>
    <rPh sb="110" eb="112">
      <t>サクネン</t>
    </rPh>
    <rPh sb="112" eb="113">
      <t>ド</t>
    </rPh>
    <rPh sb="115" eb="117">
      <t>カイゼン</t>
    </rPh>
    <rPh sb="128" eb="129">
      <t>タ</t>
    </rPh>
    <rPh sb="129" eb="131">
      <t>カイケイ</t>
    </rPh>
    <rPh sb="131" eb="133">
      <t>クリイレ</t>
    </rPh>
    <rPh sb="133" eb="134">
      <t>キン</t>
    </rPh>
    <rPh sb="135" eb="137">
      <t>ゾウカ</t>
    </rPh>
    <rPh sb="137" eb="138">
      <t>トウ</t>
    </rPh>
    <rPh sb="141" eb="143">
      <t>ヨウイン</t>
    </rPh>
    <rPh sb="367" eb="369">
      <t>ジンコウ</t>
    </rPh>
    <rPh sb="369" eb="371">
      <t>ゲンショウ</t>
    </rPh>
    <rPh sb="371" eb="372">
      <t>トウ</t>
    </rPh>
    <rPh sb="375" eb="378">
      <t>シヨウリョウ</t>
    </rPh>
    <rPh sb="379" eb="381">
      <t>ゲンショウ</t>
    </rPh>
    <rPh sb="384" eb="386">
      <t>シセツ</t>
    </rPh>
    <rPh sb="386" eb="389">
      <t>ロウキュウカ</t>
    </rPh>
    <rPh sb="390" eb="391">
      <t>トモナ</t>
    </rPh>
    <rPh sb="392" eb="395">
      <t>シュウゼンヒ</t>
    </rPh>
    <rPh sb="395" eb="396">
      <t>トウ</t>
    </rPh>
    <rPh sb="397" eb="399">
      <t>ゾウダイ</t>
    </rPh>
    <rPh sb="400" eb="401">
      <t>カンガ</t>
    </rPh>
    <rPh sb="441" eb="444">
      <t>ジョウカソウ</t>
    </rPh>
    <rPh sb="444" eb="445">
      <t>マイ</t>
    </rPh>
    <rPh sb="446" eb="448">
      <t>トクユウ</t>
    </rPh>
    <rPh sb="448" eb="450">
      <t>ジジョウ</t>
    </rPh>
    <rPh sb="451" eb="452">
      <t>カンガ</t>
    </rPh>
    <rPh sb="459" eb="461">
      <t>テキセツ</t>
    </rPh>
    <rPh sb="462" eb="464">
      <t>シセツ</t>
    </rPh>
    <rPh sb="464" eb="466">
      <t>キボ</t>
    </rPh>
    <rPh sb="467" eb="469">
      <t>ショリ</t>
    </rPh>
    <rPh sb="469" eb="471">
      <t>ノウリョク</t>
    </rPh>
    <rPh sb="475" eb="477">
      <t>コンゴ</t>
    </rPh>
    <rPh sb="478" eb="480">
      <t>ケントウ</t>
    </rPh>
    <rPh sb="481" eb="482">
      <t>ツヅ</t>
    </rPh>
    <rPh sb="486" eb="488">
      <t>ヒツヨウ</t>
    </rPh>
    <rPh sb="627" eb="629">
      <t>ホンチョウ</t>
    </rPh>
    <rPh sb="631" eb="633">
      <t>レイワ</t>
    </rPh>
    <rPh sb="662" eb="663">
      <t>スミ</t>
    </rPh>
    <rPh sb="667" eb="669">
      <t>テキセツ</t>
    </rPh>
    <rPh sb="676" eb="678">
      <t>ジッシ</t>
    </rPh>
    <phoneticPr fontId="4"/>
  </si>
  <si>
    <t>　管渠については、完成から１０数年程度とまだ更新までは期間があるため、予定はしておりません。その他機械・設備については、長寿命化支援事業を計画的に実施していくことにより、設備の適切な管理に努めて参ります。</t>
    <phoneticPr fontId="4"/>
  </si>
  <si>
    <t>　下水道事業は、家庭や事業所などから排出される汚水を処理することで、公衆衛生の向上・公共用水域の水質保全に貢献する重要な役割を担っています。
そのために「経営戦略」を着実に実行し、適切なローリングを実施することで、経費の削減及び適正な収入の確保、また施設の適正化を進めるなど、引き続き経営努力を行っていきます。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</si>
</sst>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E7-4448-A6BD-51A38937B2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E7-4448-A6BD-51A38937B2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39.909999999999997</c:v>
                </c:pt>
                <c:pt idx="1">
                  <c:v>37.229999999999997</c:v>
                </c:pt>
                <c:pt idx="2">
                  <c:v>37.229999999999997</c:v>
                </c:pt>
                <c:pt idx="3">
                  <c:v>35.5</c:v>
                </c:pt>
                <c:pt idx="4">
                  <c:v>35.5</c:v>
                </c:pt>
              </c:numCache>
            </c:numRef>
          </c:val>
          <c:extLst>
            <c:ext xmlns:c16="http://schemas.microsoft.com/office/drawing/2014/chart" uri="{C3380CC4-5D6E-409C-BE32-E72D297353CC}">
              <c16:uniqueId val="{00000000-EAE1-487D-9EC5-9AB7308233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EAE1-487D-9EC5-9AB7308233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91.18</c:v>
                </c:pt>
                <c:pt idx="1">
                  <c:v>93.32</c:v>
                </c:pt>
                <c:pt idx="2">
                  <c:v>90.98</c:v>
                </c:pt>
                <c:pt idx="3">
                  <c:v>92.41</c:v>
                </c:pt>
                <c:pt idx="4">
                  <c:v>92.31</c:v>
                </c:pt>
              </c:numCache>
            </c:numRef>
          </c:val>
          <c:extLst>
            <c:ext xmlns:c16="http://schemas.microsoft.com/office/drawing/2014/chart" uri="{C3380CC4-5D6E-409C-BE32-E72D297353CC}">
              <c16:uniqueId val="{00000000-BCD1-48B0-BCE5-1AF06259BE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BCD1-48B0-BCE5-1AF06259BE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72.599999999999994</c:v>
                </c:pt>
                <c:pt idx="1">
                  <c:v>75.33</c:v>
                </c:pt>
                <c:pt idx="2">
                  <c:v>67.27</c:v>
                </c:pt>
                <c:pt idx="3">
                  <c:v>76.13</c:v>
                </c:pt>
                <c:pt idx="4">
                  <c:v>76.37</c:v>
                </c:pt>
              </c:numCache>
            </c:numRef>
          </c:val>
          <c:extLst>
            <c:ext xmlns:c16="http://schemas.microsoft.com/office/drawing/2014/chart" uri="{C3380CC4-5D6E-409C-BE32-E72D297353CC}">
              <c16:uniqueId val="{00000000-C924-46E3-813D-91DB40D3DA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4-46E3-813D-91DB40D3DA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F-47B7-A5B6-37AB14A3EC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F-47B7-A5B6-37AB14A3EC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33-4CF6-9639-8A132D3826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33-4CF6-9639-8A132D3826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4-420B-A8B2-35B534AE21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4-420B-A8B2-35B534AE21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C-4F30-9482-7A902E371E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C-4F30-9482-7A902E371E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1273.26</c:v>
                </c:pt>
                <c:pt idx="3" formatCode="#,##0.00;&quot;△&quot;#,##0.00;&quot;-&quot;">
                  <c:v>1379.52</c:v>
                </c:pt>
                <c:pt idx="4" formatCode="#,##0.00;&quot;△&quot;#,##0.00;&quot;-&quot;">
                  <c:v>1069.29</c:v>
                </c:pt>
              </c:numCache>
            </c:numRef>
          </c:val>
          <c:extLst>
            <c:ext xmlns:c16="http://schemas.microsoft.com/office/drawing/2014/chart" uri="{C3380CC4-5D6E-409C-BE32-E72D297353CC}">
              <c16:uniqueId val="{00000000-A275-4C17-8ADC-FAC035B15F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A275-4C17-8ADC-FAC035B15F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26.01</c:v>
                </c:pt>
                <c:pt idx="1">
                  <c:v>33.909999999999997</c:v>
                </c:pt>
                <c:pt idx="2">
                  <c:v>33.6</c:v>
                </c:pt>
                <c:pt idx="3">
                  <c:v>30.41</c:v>
                </c:pt>
                <c:pt idx="4">
                  <c:v>39.4</c:v>
                </c:pt>
              </c:numCache>
            </c:numRef>
          </c:val>
          <c:extLst>
            <c:ext xmlns:c16="http://schemas.microsoft.com/office/drawing/2014/chart" uri="{C3380CC4-5D6E-409C-BE32-E72D297353CC}">
              <c16:uniqueId val="{00000000-DCDA-4DFE-86A5-5BBB8C204E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DCDA-4DFE-86A5-5BBB8C204E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704.95</c:v>
                </c:pt>
                <c:pt idx="1">
                  <c:v>581.11</c:v>
                </c:pt>
                <c:pt idx="2">
                  <c:v>628.32000000000005</c:v>
                </c:pt>
                <c:pt idx="3">
                  <c:v>650.25</c:v>
                </c:pt>
                <c:pt idx="4">
                  <c:v>704.91</c:v>
                </c:pt>
              </c:numCache>
            </c:numRef>
          </c:val>
          <c:extLst>
            <c:ext xmlns:c16="http://schemas.microsoft.com/office/drawing/2014/chart" uri="{C3380CC4-5D6E-409C-BE32-E72D297353CC}">
              <c16:uniqueId val="{00000000-0AF0-49B1-9318-0BF383A673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0AF0-49B1-9318-0BF383A673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海士町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2239</v>
      </c>
      <c r="AM8" s="51"/>
      <c r="AN8" s="51"/>
      <c r="AO8" s="51"/>
      <c r="AP8" s="51"/>
      <c r="AQ8" s="51"/>
      <c r="AR8" s="51"/>
      <c r="AS8" s="51"/>
      <c r="AT8" s="46">
        <f>データ!T6</f>
        <v>33.44</v>
      </c>
      <c r="AU8" s="46"/>
      <c r="AV8" s="46"/>
      <c r="AW8" s="46"/>
      <c r="AX8" s="46"/>
      <c r="AY8" s="46"/>
      <c r="AZ8" s="46"/>
      <c r="BA8" s="46"/>
      <c r="BB8" s="46">
        <f>データ!U6</f>
        <v>66.959999999999994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16.670000000000002</v>
      </c>
      <c r="Q10" s="46"/>
      <c r="R10" s="46"/>
      <c r="S10" s="46"/>
      <c r="T10" s="46"/>
      <c r="U10" s="46"/>
      <c r="V10" s="46"/>
      <c r="W10" s="46">
        <f>データ!Q6</f>
        <v>100</v>
      </c>
      <c r="X10" s="46"/>
      <c r="Y10" s="46"/>
      <c r="Z10" s="46"/>
      <c r="AA10" s="46"/>
      <c r="AB10" s="46"/>
      <c r="AC10" s="46"/>
      <c r="AD10" s="51">
        <f>データ!R6</f>
        <v>4210</v>
      </c>
      <c r="AE10" s="51"/>
      <c r="AF10" s="51"/>
      <c r="AG10" s="51"/>
      <c r="AH10" s="51"/>
      <c r="AI10" s="51"/>
      <c r="AJ10" s="51"/>
      <c r="AK10" s="2"/>
      <c r="AL10" s="51">
        <f>データ!V6</f>
        <v>364</v>
      </c>
      <c r="AM10" s="51"/>
      <c r="AN10" s="51"/>
      <c r="AO10" s="51"/>
      <c r="AP10" s="51"/>
      <c r="AQ10" s="51"/>
      <c r="AR10" s="51"/>
      <c r="AS10" s="51"/>
      <c r="AT10" s="46">
        <f>データ!W6</f>
        <v>7.0000000000000007E-2</v>
      </c>
      <c r="AU10" s="46"/>
      <c r="AV10" s="46"/>
      <c r="AW10" s="46"/>
      <c r="AX10" s="46"/>
      <c r="AY10" s="46"/>
      <c r="AZ10" s="46"/>
      <c r="BA10" s="46"/>
      <c r="BB10" s="46">
        <f>データ!X6</f>
        <v>5200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Yw+9Sb12EScr7mLRZ17vtbo3bzV7kcAGWNtAibj5RDxNiZai2YXRy61cJy7MnBnOUwlrAfCyjJlg6yiG/+GLwg==" saltValue="0XemyVeGx5nXVOQeSF0W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325252</v>
      </c>
      <c r="D6" s="33">
        <f t="shared" si="3"/>
        <v>47</v>
      </c>
      <c r="E6" s="33">
        <f t="shared" si="3"/>
        <v>18</v>
      </c>
      <c r="F6" s="33">
        <f t="shared" si="3"/>
        <v>0</v>
      </c>
      <c r="G6" s="33">
        <f t="shared" si="3"/>
        <v>0</v>
      </c>
      <c r="H6" s="33" t="str">
        <f t="shared" si="3"/>
        <v>島根県　海士町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16.670000000000002</v>
      </c>
      <c r="Q6" s="34">
        <f t="shared" si="3"/>
        <v>100</v>
      </c>
      <c r="R6" s="34">
        <f t="shared" si="3"/>
        <v>4210</v>
      </c>
      <c r="S6" s="34">
        <f t="shared" si="3"/>
        <v>2239</v>
      </c>
      <c r="T6" s="34">
        <f t="shared" si="3"/>
        <v>33.44</v>
      </c>
      <c r="U6" s="34">
        <f t="shared" si="3"/>
        <v>66.959999999999994</v>
      </c>
      <c r="V6" s="34">
        <f t="shared" si="3"/>
        <v>364</v>
      </c>
      <c r="W6" s="34">
        <f t="shared" si="3"/>
        <v>7.0000000000000007E-2</v>
      </c>
      <c r="X6" s="34">
        <f t="shared" si="3"/>
        <v>5200</v>
      </c>
      <c r="Y6" s="35">
        <f>IF(Y7="",NA(),Y7)</f>
        <v>72.599999999999994</v>
      </c>
      <c r="Z6" s="35">
        <f t="shared" ref="Z6:AH6" si="4">IF(Z7="",NA(),Z7)</f>
        <v>75.33</v>
      </c>
      <c r="AA6" s="35">
        <f t="shared" si="4"/>
        <v>67.27</v>
      </c>
      <c r="AB6" s="35">
        <f t="shared" si="4"/>
        <v>76.13</v>
      </c>
      <c r="AC6" s="35">
        <f t="shared" si="4"/>
        <v>76.37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1273.26</v>
      </c>
      <c r="BI6" s="35">
        <f t="shared" si="7"/>
        <v>1379.52</v>
      </c>
      <c r="BJ6" s="35">
        <f t="shared" si="7"/>
        <v>1069.29</v>
      </c>
      <c r="BK6" s="35">
        <f t="shared" si="7"/>
        <v>392.19</v>
      </c>
      <c r="BL6" s="35">
        <f t="shared" si="7"/>
        <v>413.5</v>
      </c>
      <c r="BM6" s="35">
        <f t="shared" si="7"/>
        <v>244.85</v>
      </c>
      <c r="BN6" s="35">
        <f t="shared" si="7"/>
        <v>296.89</v>
      </c>
      <c r="BO6" s="35">
        <f t="shared" si="7"/>
        <v>270.57</v>
      </c>
      <c r="BP6" s="34" t="str">
        <f>IF(BP7="","",IF(BP7="-","【-】","【"&amp;SUBSTITUTE(TEXT(BP7,"#,##0.00"),"-","△")&amp;"】"))</f>
        <v>【307.23】</v>
      </c>
      <c r="BQ6" s="35">
        <f>IF(BQ7="",NA(),BQ7)</f>
        <v>26.01</v>
      </c>
      <c r="BR6" s="35">
        <f t="shared" ref="BR6:BZ6" si="8">IF(BR7="",NA(),BR7)</f>
        <v>33.909999999999997</v>
      </c>
      <c r="BS6" s="35">
        <f t="shared" si="8"/>
        <v>33.6</v>
      </c>
      <c r="BT6" s="35">
        <f t="shared" si="8"/>
        <v>30.41</v>
      </c>
      <c r="BU6" s="35">
        <f t="shared" si="8"/>
        <v>39.4</v>
      </c>
      <c r="BV6" s="35">
        <f t="shared" si="8"/>
        <v>57.03</v>
      </c>
      <c r="BW6" s="35">
        <f t="shared" si="8"/>
        <v>55.84</v>
      </c>
      <c r="BX6" s="35">
        <f t="shared" si="8"/>
        <v>64.78</v>
      </c>
      <c r="BY6" s="35">
        <f t="shared" si="8"/>
        <v>63.06</v>
      </c>
      <c r="BZ6" s="35">
        <f t="shared" si="8"/>
        <v>62.5</v>
      </c>
      <c r="CA6" s="34" t="str">
        <f>IF(CA7="","",IF(CA7="-","【-】","【"&amp;SUBSTITUTE(TEXT(CA7,"#,##0.00"),"-","△")&amp;"】"))</f>
        <v>【59.98】</v>
      </c>
      <c r="CB6" s="35">
        <f>IF(CB7="",NA(),CB7)</f>
        <v>704.95</v>
      </c>
      <c r="CC6" s="35">
        <f t="shared" ref="CC6:CK6" si="9">IF(CC7="",NA(),CC7)</f>
        <v>581.11</v>
      </c>
      <c r="CD6" s="35">
        <f t="shared" si="9"/>
        <v>628.32000000000005</v>
      </c>
      <c r="CE6" s="35">
        <f t="shared" si="9"/>
        <v>650.25</v>
      </c>
      <c r="CF6" s="35">
        <f t="shared" si="9"/>
        <v>704.91</v>
      </c>
      <c r="CG6" s="35">
        <f t="shared" si="9"/>
        <v>283.73</v>
      </c>
      <c r="CH6" s="35">
        <f t="shared" si="9"/>
        <v>287.57</v>
      </c>
      <c r="CI6" s="35">
        <f t="shared" si="9"/>
        <v>250.21</v>
      </c>
      <c r="CJ6" s="35">
        <f t="shared" si="9"/>
        <v>264.77</v>
      </c>
      <c r="CK6" s="35">
        <f t="shared" si="9"/>
        <v>269.33</v>
      </c>
      <c r="CL6" s="34" t="str">
        <f>IF(CL7="","",IF(CL7="-","【-】","【"&amp;SUBSTITUTE(TEXT(CL7,"#,##0.00"),"-","△")&amp;"】"))</f>
        <v>【272.98】</v>
      </c>
      <c r="CM6" s="35">
        <f>IF(CM7="",NA(),CM7)</f>
        <v>39.909999999999997</v>
      </c>
      <c r="CN6" s="35">
        <f t="shared" ref="CN6:CV6" si="10">IF(CN7="",NA(),CN7)</f>
        <v>37.229999999999997</v>
      </c>
      <c r="CO6" s="35">
        <f t="shared" si="10"/>
        <v>37.229999999999997</v>
      </c>
      <c r="CP6" s="35">
        <f t="shared" si="10"/>
        <v>35.5</v>
      </c>
      <c r="CQ6" s="35">
        <f t="shared" si="10"/>
        <v>35.5</v>
      </c>
      <c r="CR6" s="35">
        <f t="shared" si="10"/>
        <v>58.25</v>
      </c>
      <c r="CS6" s="35">
        <f t="shared" si="10"/>
        <v>61.55</v>
      </c>
      <c r="CT6" s="35">
        <f t="shared" si="10"/>
        <v>61.79</v>
      </c>
      <c r="CU6" s="35">
        <f t="shared" si="10"/>
        <v>59.94</v>
      </c>
      <c r="CV6" s="35">
        <f t="shared" si="10"/>
        <v>59.64</v>
      </c>
      <c r="CW6" s="34" t="str">
        <f>IF(CW7="","",IF(CW7="-","【-】","【"&amp;SUBSTITUTE(TEXT(CW7,"#,##0.00"),"-","△")&amp;"】"))</f>
        <v>【58.71】</v>
      </c>
      <c r="CX6" s="35">
        <f>IF(CX7="",NA(),CX7)</f>
        <v>91.18</v>
      </c>
      <c r="CY6" s="35">
        <f t="shared" ref="CY6:DG6" si="11">IF(CY7="",NA(),CY7)</f>
        <v>93.32</v>
      </c>
      <c r="CZ6" s="35">
        <f t="shared" si="11"/>
        <v>90.98</v>
      </c>
      <c r="DA6" s="35">
        <f t="shared" si="11"/>
        <v>92.41</v>
      </c>
      <c r="DB6" s="35">
        <f t="shared" si="11"/>
        <v>92.31</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325252</v>
      </c>
      <c r="D7" s="37">
        <v>47</v>
      </c>
      <c r="E7" s="37">
        <v>18</v>
      </c>
      <c r="F7" s="37">
        <v>0</v>
      </c>
      <c r="G7" s="37">
        <v>0</v>
      </c>
      <c r="H7" s="37" t="s">
        <v>97</v>
      </c>
      <c r="I7" s="37" t="s">
        <v>98</v>
      </c>
      <c r="J7" s="37" t="s">
        <v>99</v>
      </c>
      <c r="K7" s="37" t="s">
        <v>100</v>
      </c>
      <c r="L7" s="37" t="s">
        <v>101</v>
      </c>
      <c r="M7" s="37" t="s">
        <v>102</v>
      </c>
      <c r="N7" s="38" t="s">
        <v>103</v>
      </c>
      <c r="O7" s="38" t="s">
        <v>104</v>
      </c>
      <c r="P7" s="38">
        <v>16.670000000000002</v>
      </c>
      <c r="Q7" s="38">
        <v>100</v>
      </c>
      <c r="R7" s="38">
        <v>4210</v>
      </c>
      <c r="S7" s="38">
        <v>2239</v>
      </c>
      <c r="T7" s="38">
        <v>33.44</v>
      </c>
      <c r="U7" s="38">
        <v>66.959999999999994</v>
      </c>
      <c r="V7" s="38">
        <v>364</v>
      </c>
      <c r="W7" s="38">
        <v>7.0000000000000007E-2</v>
      </c>
      <c r="X7" s="38">
        <v>5200</v>
      </c>
      <c r="Y7" s="38">
        <v>72.599999999999994</v>
      </c>
      <c r="Z7" s="38">
        <v>75.33</v>
      </c>
      <c r="AA7" s="38">
        <v>67.27</v>
      </c>
      <c r="AB7" s="38">
        <v>76.13</v>
      </c>
      <c r="AC7" s="38">
        <v>76.37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1273.26</v>
      </c>
      <c r="BI7" s="38">
        <v>1379.52</v>
      </c>
      <c r="BJ7" s="38">
        <v>1069.29</v>
      </c>
      <c r="BK7" s="38">
        <v>392.19</v>
      </c>
      <c r="BL7" s="38">
        <v>413.5</v>
      </c>
      <c r="BM7" s="38">
        <v>244.85</v>
      </c>
      <c r="BN7" s="38">
        <v>296.89</v>
      </c>
      <c r="BO7" s="38">
        <v>270.57</v>
      </c>
      <c r="BP7" s="38">
        <v>307.23</v>
      </c>
      <c r="BQ7" s="38">
        <v>26.01</v>
      </c>
      <c r="BR7" s="38">
        <v>33.909999999999997</v>
      </c>
      <c r="BS7" s="38">
        <v>33.6</v>
      </c>
      <c r="BT7" s="38">
        <v>30.41</v>
      </c>
      <c r="BU7" s="38">
        <v>39.4</v>
      </c>
      <c r="BV7" s="38">
        <v>57.03</v>
      </c>
      <c r="BW7" s="38">
        <v>55.84</v>
      </c>
      <c r="BX7" s="38">
        <v>64.78</v>
      </c>
      <c r="BY7" s="38">
        <v>63.06</v>
      </c>
      <c r="BZ7" s="38">
        <v>62.5</v>
      </c>
      <c r="CA7" s="38">
        <v>59.98</v>
      </c>
      <c r="CB7" s="38">
        <v>704.95</v>
      </c>
      <c r="CC7" s="38">
        <v>581.11</v>
      </c>
      <c r="CD7" s="38">
        <v>628.32000000000005</v>
      </c>
      <c r="CE7" s="38">
        <v>650.25</v>
      </c>
      <c r="CF7" s="38">
        <v>704.91</v>
      </c>
      <c r="CG7" s="38">
        <v>283.73</v>
      </c>
      <c r="CH7" s="38">
        <v>287.57</v>
      </c>
      <c r="CI7" s="38">
        <v>250.21</v>
      </c>
      <c r="CJ7" s="38">
        <v>264.77</v>
      </c>
      <c r="CK7" s="38">
        <v>269.33</v>
      </c>
      <c r="CL7" s="38">
        <v>272.98</v>
      </c>
      <c r="CM7" s="38">
        <v>39.909999999999997</v>
      </c>
      <c r="CN7" s="38">
        <v>37.229999999999997</v>
      </c>
      <c r="CO7" s="38">
        <v>37.229999999999997</v>
      </c>
      <c r="CP7" s="38">
        <v>35.5</v>
      </c>
      <c r="CQ7" s="38">
        <v>35.5</v>
      </c>
      <c r="CR7" s="38">
        <v>58.25</v>
      </c>
      <c r="CS7" s="38">
        <v>61.55</v>
      </c>
      <c r="CT7" s="38">
        <v>61.79</v>
      </c>
      <c r="CU7" s="38">
        <v>59.94</v>
      </c>
      <c r="CV7" s="38">
        <v>59.64</v>
      </c>
      <c r="CW7" s="38">
        <v>58.71</v>
      </c>
      <c r="CX7" s="38">
        <v>91.18</v>
      </c>
      <c r="CY7" s="38">
        <v>93.32</v>
      </c>
      <c r="CZ7" s="38">
        <v>90.98</v>
      </c>
      <c r="DA7" s="38">
        <v>92.41</v>
      </c>
      <c r="DB7" s="38">
        <v>92.31</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