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6漁集\"/>
    </mc:Choice>
  </mc:AlternateContent>
  <workbookProtection workbookAlgorithmName="SHA-512" workbookHashValue="7HqUk0WMe/Cqziyhw9IJfdK1R7g4aNaAEZ9Vh3ivGYxT7heqHcPUwVWNP2yXAJ2chiIK6l82U81+XTUQdsn06A==" workbookSaltValue="dwTkr8CSBo4pt6zH5YvnZg==" workbookSpinCount="100000" lockStructure="1"/>
  <bookViews>
    <workbookView xWindow="-120" yWindow="-120" windowWidth="29040" windowHeight="15840"/>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B10"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<sst xmlns="http://schemas.openxmlformats.org/spreadsheetml/2006/main" count="236" uniqueCount="121">
  <si>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</si>
  <si>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</si>
  <si>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</si>
  <si>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</si>
  <si>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</si>
  <si>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</si>
  <si>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</si>
  <si>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</si>
  <si>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</si>
  <si>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</si>
  <si>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</si>
  <si>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</si>
  <si>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</si>
  <si>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</si>
  <si>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</si>
  <si>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</si>
  <si>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</si>
  <si>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</si>
  <si>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</si>
  <si>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</si>
  <si>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</si>
  <si>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</si>
  <si>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</si>
  <si>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</si>
  <si>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</si>
  <si>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</si>
  <si>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</si>
  <si>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</si>
  <si>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</si>
  <si>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</si>
  <si>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</si>
  <si>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</si>
  <si>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</si>
  <si>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</si>
  <si>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</si>
  <si>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</si>
  <si>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</si>
  <si>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</si>
  <si>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</si>
  <si>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</si>
  <si>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</si>
  <si>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</si>
  <si>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</si>
  <si>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</si>
  <si>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</si>
  <si>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</si>
  <si>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</si>
  <si>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</si>
  <si>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</si>
  <si>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</si>
  <si>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</si>
  <si>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</si>
  <si>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</si>
  <si>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</si>
  <si>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</si>
  <si>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</si>
  <si>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</si>
  <si>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</si>
  <si>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</si>
  <si>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</si>
  <si>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</si>
  <si>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</si>
  <si>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</si>
  <si>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</si>
  <si>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</si>
  <si>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</si>
  <si>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</si>
  <si>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</si>
  <si>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</si>
  <si>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</si>
  <si>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</si>
  <si>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</si>
  <si>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</si>
  <si>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</si>
  <si>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</si>
  <si>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</si>
  <si>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</si>
  <si>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</si>
  <si>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</si>
  <si>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</si>
  <si>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</si>
  <si>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</si>
  <si>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</si>
  <si>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</si>
  <si>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</si>
  <si>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</si>
  <si>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</si>
  <si>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</si>
  <si>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</si>
  <si>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</si>
  <si>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</si>
  <si>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</si>
  <si>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</si>
  <si>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</si>
  <si>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</si>
  <si>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</si>
  <si>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</si>
  <si>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</si>
  <si>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</si>
  <si>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</si>
  <si>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</si>
  <si>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</si>
  <si>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</si>
  <si>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</si>
  <si>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</si>
  <si>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</si>
  <si>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</si>
  <si>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</si>
  <si>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</si>
  <si>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</si>
  <si>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</si>
  <si>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</si>
  <si>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</si>
  <si>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</si>
  <si>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</si>
  <si>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</si>
  <si>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</si>
  <si>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</si>
  <si>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完成から１０数年程度とまだ更新までは期間があるため、予定はしておりません。その他機械・設備については、日常点検や定期点検を実施し、適切な維持管理及び計画的な更新等に努めます。</t>
    <phoneticPr fontId="4"/>
  </si>
  <si>
    <t>　下水道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phoneticPr fontId="4"/>
  </si>
  <si>
    <t>　本町は、島根半島の沖合約６０kmに浮かぶ離島であり、人口密度も高くないことから装置産業である下水道事業を経営するには、厳しい環境にあります。
　　　　　　　　　　　　　　　　　　　　　　　　　　　[①収益的収支比率］は、昨年５０％台から４０％台に減少しましたが、他会計からの繰入金の減少が要因である。引き続き一般会計からの繰入金の補填が必要な状態にあります。
［④企業債残高対給水収益比率］は、類似団体と比較すると高い傾向にあります。これは企業債の償還期間が比較的長く、減少しにくこと等が考えられます。今後は人口減少や施設の老朽化などが進行するため、企業債も増加する予想であり、更なる経営努力が必要となります。
                                                    　　　　　　　[⑤経費回収率]は、増加しております。これは、漁集の施設の修繕等が例年と比べ少なく、維持管理
が出来たためだと思われます。
[⑦施設利用率]・[⑧水洗化率]は類似団体の平均値を上回っていますが、更なる改善に向けて努力を続けて参ります。　　　　　　　　　　　　　　　　　　
　　　　　　　　　　　　　　　　　　　　　　　　　　　　また、令和８年度までの経営見通しや投資計画に基づく「経営戦略」を策定済であり、健全な経営に取り組んでいきます。</t>
    <rPh sb="124" eb="126">
      <t>ゲンショウ</t>
    </rPh>
    <rPh sb="132" eb="133">
      <t>ホカ</t>
    </rPh>
    <rPh sb="133" eb="135">
      <t>カイケイ</t>
    </rPh>
    <rPh sb="138" eb="140">
      <t>クリイレ</t>
    </rPh>
    <rPh sb="140" eb="141">
      <t>キン</t>
    </rPh>
    <rPh sb="142" eb="144">
      <t>ゲンショウ</t>
    </rPh>
    <rPh sb="145" eb="147">
      <t>ヨウイン</t>
    </rPh>
    <rPh sb="377" eb="379">
      <t>ゾウカ</t>
    </rPh>
    <rPh sb="390" eb="392">
      <t>ギョシュウ</t>
    </rPh>
    <rPh sb="393" eb="395">
      <t>シセツ</t>
    </rPh>
    <rPh sb="396" eb="399">
      <t>シュウゼントウ</t>
    </rPh>
    <rPh sb="400" eb="402">
      <t>レイネン</t>
    </rPh>
    <rPh sb="403" eb="404">
      <t>クラ</t>
    </rPh>
    <rPh sb="405" eb="406">
      <t>スク</t>
    </rPh>
    <rPh sb="409" eb="413">
      <t>イジカンリ</t>
    </rPh>
    <rPh sb="415" eb="417">
      <t>デキ</t>
    </rPh>
    <rPh sb="422" eb="423">
      <t>オモ</t>
    </rPh>
    <rPh sb="535" eb="53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</si>
</sst>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DA-4AD9-BD3D-D469544695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06DA-4AD9-BD3D-D469544695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40.4</c:v>
                </c:pt>
                <c:pt idx="1">
                  <c:v>40.4</c:v>
                </c:pt>
                <c:pt idx="2">
                  <c:v>34.85</c:v>
                </c:pt>
                <c:pt idx="3">
                  <c:v>36.36</c:v>
                </c:pt>
                <c:pt idx="4">
                  <c:v>36.36</c:v>
                </c:pt>
              </c:numCache>
            </c:numRef>
          </c:val>
          <c:extLst>
            <c:ext xmlns:c16="http://schemas.microsoft.com/office/drawing/2014/chart" uri="{C3380CC4-5D6E-409C-BE32-E72D297353CC}">
              <c16:uniqueId val="{00000000-EC58-4687-9F5F-C8B4227337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EC58-4687-9F5F-C8B4227337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94.81</c:v>
                </c:pt>
                <c:pt idx="1">
                  <c:v>91.31</c:v>
                </c:pt>
                <c:pt idx="2">
                  <c:v>94.31</c:v>
                </c:pt>
                <c:pt idx="3">
                  <c:v>96.43</c:v>
                </c:pt>
                <c:pt idx="4">
                  <c:v>96.31</c:v>
                </c:pt>
              </c:numCache>
            </c:numRef>
          </c:val>
          <c:extLst>
            <c:ext xmlns:c16="http://schemas.microsoft.com/office/drawing/2014/chart" uri="{C3380CC4-5D6E-409C-BE32-E72D297353CC}">
              <c16:uniqueId val="{00000000-1813-4D07-B382-3B7E4D9A72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1813-4D07-B382-3B7E4D9A72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46.06</c:v>
                </c:pt>
                <c:pt idx="1">
                  <c:v>46.43</c:v>
                </c:pt>
                <c:pt idx="2">
                  <c:v>25.91</c:v>
                </c:pt>
                <c:pt idx="3">
                  <c:v>50.74</c:v>
                </c:pt>
                <c:pt idx="4">
                  <c:v>41.6</c:v>
                </c:pt>
              </c:numCache>
            </c:numRef>
          </c:val>
          <c:extLst>
            <c:ext xmlns:c16="http://schemas.microsoft.com/office/drawing/2014/chart" uri="{C3380CC4-5D6E-409C-BE32-E72D297353CC}">
              <c16:uniqueId val="{00000000-91DF-4BBD-8F45-34F815D197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F-4BBD-8F45-34F815D197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5-4075-B157-B9DECAB98B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5-4075-B157-B9DECAB98B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F0-4614-88E4-9DFEE3C024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F0-4614-88E4-9DFEE3C024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51-431D-A9F5-74F4D75D86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51-431D-A9F5-74F4D75D86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F-457E-8C5B-653F33567AD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F-457E-8C5B-653F33567AD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4203.75</c:v>
                </c:pt>
                <c:pt idx="3" formatCode="#,##0.00;&quot;△&quot;#,##0.00;&quot;-&quot;">
                  <c:v>3967.73</c:v>
                </c:pt>
                <c:pt idx="4" formatCode="#,##0.00;&quot;△&quot;#,##0.00;&quot;-&quot;">
                  <c:v>3743.79</c:v>
                </c:pt>
              </c:numCache>
            </c:numRef>
          </c:val>
          <c:extLst>
            <c:ext xmlns:c16="http://schemas.microsoft.com/office/drawing/2014/chart" uri="{C3380CC4-5D6E-409C-BE32-E72D297353CC}">
              <c16:uniqueId val="{00000000-34C8-4370-BB09-B5225C397B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34C8-4370-BB09-B5225C397B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46.67</c:v>
                </c:pt>
                <c:pt idx="1">
                  <c:v>48.69</c:v>
                </c:pt>
                <c:pt idx="2">
                  <c:v>36.549999999999997</c:v>
                </c:pt>
                <c:pt idx="3">
                  <c:v>32.76</c:v>
                </c:pt>
                <c:pt idx="4">
                  <c:v>50.01</c:v>
                </c:pt>
              </c:numCache>
            </c:numRef>
          </c:val>
          <c:extLst>
            <c:ext xmlns:c16="http://schemas.microsoft.com/office/drawing/2014/chart" uri="{C3380CC4-5D6E-409C-BE32-E72D297353CC}">
              <c16:uniqueId val="{00000000-588D-4837-8F57-A842B29931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588D-4837-8F57-A842B29931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712.66</c:v>
                </c:pt>
                <c:pt idx="1">
                  <c:v>644.30999999999995</c:v>
                </c:pt>
                <c:pt idx="2">
                  <c:v>930.78</c:v>
                </c:pt>
                <c:pt idx="3">
                  <c:v>1026.6400000000001</c:v>
                </c:pt>
                <c:pt idx="4">
                  <c:v>661.72</c:v>
                </c:pt>
              </c:numCache>
            </c:numRef>
          </c:val>
          <c:extLst>
            <c:ext xmlns:c16="http://schemas.microsoft.com/office/drawing/2014/chart" uri="{C3380CC4-5D6E-409C-BE32-E72D297353CC}">
              <c16:uniqueId val="{00000000-9D33-4144-992A-CA841D5D65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9D33-4144-992A-CA841D5D65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海士町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2239</v>
      </c>
      <c r="AM8" s="69"/>
      <c r="AN8" s="69"/>
      <c r="AO8" s="69"/>
      <c r="AP8" s="69"/>
      <c r="AQ8" s="69"/>
      <c r="AR8" s="69"/>
      <c r="AS8" s="69"/>
      <c r="AT8" s="68">
        <f>データ!T6</f>
        <v>33.44</v>
      </c>
      <c r="AU8" s="68"/>
      <c r="AV8" s="68"/>
      <c r="AW8" s="68"/>
      <c r="AX8" s="68"/>
      <c r="AY8" s="68"/>
      <c r="AZ8" s="68"/>
      <c r="BA8" s="68"/>
      <c r="BB8" s="68">
        <f>データ!U6</f>
        <v>66.959999999999994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18.59</v>
      </c>
      <c r="Q10" s="68"/>
      <c r="R10" s="68"/>
      <c r="S10" s="68"/>
      <c r="T10" s="68"/>
      <c r="U10" s="68"/>
      <c r="V10" s="68"/>
      <c r="W10" s="68">
        <f>データ!Q6</f>
        <v>100</v>
      </c>
      <c r="X10" s="68"/>
      <c r="Y10" s="68"/>
      <c r="Z10" s="68"/>
      <c r="AA10" s="68"/>
      <c r="AB10" s="68"/>
      <c r="AC10" s="68"/>
      <c r="AD10" s="69">
        <f>データ!R6</f>
        <v>4210</v>
      </c>
      <c r="AE10" s="69"/>
      <c r="AF10" s="69"/>
      <c r="AG10" s="69"/>
      <c r="AH10" s="69"/>
      <c r="AI10" s="69"/>
      <c r="AJ10" s="69"/>
      <c r="AK10" s="2"/>
      <c r="AL10" s="69">
        <f>データ!V6</f>
        <v>406</v>
      </c>
      <c r="AM10" s="69"/>
      <c r="AN10" s="69"/>
      <c r="AO10" s="69"/>
      <c r="AP10" s="69"/>
      <c r="AQ10" s="69"/>
      <c r="AR10" s="69"/>
      <c r="AS10" s="69"/>
      <c r="AT10" s="68">
        <f>データ!W6</f>
        <v>0.09</v>
      </c>
      <c r="AU10" s="68"/>
      <c r="AV10" s="68"/>
      <c r="AW10" s="68"/>
      <c r="AX10" s="68"/>
      <c r="AY10" s="68"/>
      <c r="AZ10" s="68"/>
      <c r="BA10" s="68"/>
      <c r="BB10" s="68">
        <f>データ!X6</f>
        <v>4511.1099999999997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45</v>
      </c>
      <c r="N86" s="26" t="s">
        <v>43</v>
      </c>
      <c r="O86" s="26" t="str">
        <f>データ!EO6</f>
        <v>【0.01】</v>
      </c>
    </row>
  </sheetData>
  <sheetProtection algorithmName="SHA-512" hashValue="3nsMhnG/hC11MgQ6rpTbyk09mPBPgHNNmzQr8rfiWsrhhgQI47Z4vVaU2ZeE2PIDCCzAf0jv+r81ckiBnsxbwg==" saltValue="nKY5LkUVQpbY0xIHJ3DL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325252</v>
      </c>
      <c r="D6" s="33">
        <f t="shared" si="3"/>
        <v>47</v>
      </c>
      <c r="E6" s="33">
        <f t="shared" si="3"/>
        <v>17</v>
      </c>
      <c r="F6" s="33">
        <f t="shared" si="3"/>
        <v>6</v>
      </c>
      <c r="G6" s="33">
        <f t="shared" si="3"/>
        <v>0</v>
      </c>
      <c r="H6" s="33" t="str">
        <f t="shared" si="3"/>
        <v>島根県　海士町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18.59</v>
      </c>
      <c r="Q6" s="34">
        <f t="shared" si="3"/>
        <v>100</v>
      </c>
      <c r="R6" s="34">
        <f t="shared" si="3"/>
        <v>4210</v>
      </c>
      <c r="S6" s="34">
        <f t="shared" si="3"/>
        <v>2239</v>
      </c>
      <c r="T6" s="34">
        <f t="shared" si="3"/>
        <v>33.44</v>
      </c>
      <c r="U6" s="34">
        <f t="shared" si="3"/>
        <v>66.959999999999994</v>
      </c>
      <c r="V6" s="34">
        <f t="shared" si="3"/>
        <v>406</v>
      </c>
      <c r="W6" s="34">
        <f t="shared" si="3"/>
        <v>0.09</v>
      </c>
      <c r="X6" s="34">
        <f t="shared" si="3"/>
        <v>4511.1099999999997</v>
      </c>
      <c r="Y6" s="35">
        <f>IF(Y7="",NA(),Y7)</f>
        <v>46.06</v>
      </c>
      <c r="Z6" s="35">
        <f t="shared" ref="Z6:AH6" si="4">IF(Z7="",NA(),Z7)</f>
        <v>46.43</v>
      </c>
      <c r="AA6" s="35">
        <f t="shared" si="4"/>
        <v>25.91</v>
      </c>
      <c r="AB6" s="35">
        <f t="shared" si="4"/>
        <v>50.74</v>
      </c>
      <c r="AC6" s="35">
        <f t="shared" si="4"/>
        <v>41.6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4203.75</v>
      </c>
      <c r="BI6" s="35">
        <f t="shared" si="7"/>
        <v>3967.73</v>
      </c>
      <c r="BJ6" s="35">
        <f t="shared" si="7"/>
        <v>3743.79</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46.67</v>
      </c>
      <c r="BR6" s="35">
        <f t="shared" ref="BR6:BZ6" si="8">IF(BR7="",NA(),BR7)</f>
        <v>48.69</v>
      </c>
      <c r="BS6" s="35">
        <f t="shared" si="8"/>
        <v>36.549999999999997</v>
      </c>
      <c r="BT6" s="35">
        <f t="shared" si="8"/>
        <v>32.76</v>
      </c>
      <c r="BU6" s="35">
        <f t="shared" si="8"/>
        <v>50.01</v>
      </c>
      <c r="BV6" s="35">
        <f t="shared" si="8"/>
        <v>43.13</v>
      </c>
      <c r="BW6" s="35">
        <f t="shared" si="8"/>
        <v>46.26</v>
      </c>
      <c r="BX6" s="35">
        <f t="shared" si="8"/>
        <v>45.81</v>
      </c>
      <c r="BY6" s="35">
        <f t="shared" si="8"/>
        <v>43.43</v>
      </c>
      <c r="BZ6" s="35">
        <f t="shared" si="8"/>
        <v>41.41</v>
      </c>
      <c r="CA6" s="34" t="str">
        <f>IF(CA7="","",IF(CA7="-","【-】","【"&amp;SUBSTITUTE(TEXT(CA7,"#,##0.00"),"-","△")&amp;"】"))</f>
        <v>【45.31】</v>
      </c>
      <c r="CB6" s="35">
        <f>IF(CB7="",NA(),CB7)</f>
        <v>712.66</v>
      </c>
      <c r="CC6" s="35">
        <f t="shared" ref="CC6:CK6" si="9">IF(CC7="",NA(),CC7)</f>
        <v>644.30999999999995</v>
      </c>
      <c r="CD6" s="35">
        <f t="shared" si="9"/>
        <v>930.78</v>
      </c>
      <c r="CE6" s="35">
        <f t="shared" si="9"/>
        <v>1026.6400000000001</v>
      </c>
      <c r="CF6" s="35">
        <f t="shared" si="9"/>
        <v>661.72</v>
      </c>
      <c r="CG6" s="35">
        <f t="shared" si="9"/>
        <v>392.03</v>
      </c>
      <c r="CH6" s="35">
        <f t="shared" si="9"/>
        <v>376.4</v>
      </c>
      <c r="CI6" s="35">
        <f t="shared" si="9"/>
        <v>383.92</v>
      </c>
      <c r="CJ6" s="35">
        <f t="shared" si="9"/>
        <v>400.44</v>
      </c>
      <c r="CK6" s="35">
        <f t="shared" si="9"/>
        <v>417.56</v>
      </c>
      <c r="CL6" s="34" t="str">
        <f>IF(CL7="","",IF(CL7="-","【-】","【"&amp;SUBSTITUTE(TEXT(CL7,"#,##0.00"),"-","△")&amp;"】"))</f>
        <v>【379.91】</v>
      </c>
      <c r="CM6" s="35">
        <f>IF(CM7="",NA(),CM7)</f>
        <v>40.4</v>
      </c>
      <c r="CN6" s="35">
        <f t="shared" ref="CN6:CV6" si="10">IF(CN7="",NA(),CN7)</f>
        <v>40.4</v>
      </c>
      <c r="CO6" s="35">
        <f t="shared" si="10"/>
        <v>34.85</v>
      </c>
      <c r="CP6" s="35">
        <f t="shared" si="10"/>
        <v>36.36</v>
      </c>
      <c r="CQ6" s="35">
        <f t="shared" si="10"/>
        <v>36.36</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94.81</v>
      </c>
      <c r="CY6" s="35">
        <f t="shared" ref="CY6:DG6" si="11">IF(CY7="",NA(),CY7)</f>
        <v>91.31</v>
      </c>
      <c r="CZ6" s="35">
        <f t="shared" si="11"/>
        <v>94.31</v>
      </c>
      <c r="DA6" s="35">
        <f t="shared" si="11"/>
        <v>96.43</v>
      </c>
      <c r="DB6" s="35">
        <f t="shared" si="11"/>
        <v>96.31</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325252</v>
      </c>
      <c r="D7" s="37">
        <v>47</v>
      </c>
      <c r="E7" s="37">
        <v>17</v>
      </c>
      <c r="F7" s="37">
        <v>6</v>
      </c>
      <c r="G7" s="37">
        <v>0</v>
      </c>
      <c r="H7" s="37" t="s">
        <v>99</v>
      </c>
      <c r="I7" s="37" t="s">
        <v>100</v>
      </c>
      <c r="J7" s="37" t="s">
        <v>101</v>
      </c>
      <c r="K7" s="37" t="s">
        <v>102</v>
      </c>
      <c r="L7" s="37" t="s">
        <v>103</v>
      </c>
      <c r="M7" s="37" t="s">
        <v>104</v>
      </c>
      <c r="N7" s="38" t="s">
        <v>105</v>
      </c>
      <c r="O7" s="38" t="s">
        <v>106</v>
      </c>
      <c r="P7" s="38">
        <v>18.59</v>
      </c>
      <c r="Q7" s="38">
        <v>100</v>
      </c>
      <c r="R7" s="38">
        <v>4210</v>
      </c>
      <c r="S7" s="38">
        <v>2239</v>
      </c>
      <c r="T7" s="38">
        <v>33.44</v>
      </c>
      <c r="U7" s="38">
        <v>66.959999999999994</v>
      </c>
      <c r="V7" s="38">
        <v>406</v>
      </c>
      <c r="W7" s="38">
        <v>0.09</v>
      </c>
      <c r="X7" s="38">
        <v>4511.1099999999997</v>
      </c>
      <c r="Y7" s="38">
        <v>46.06</v>
      </c>
      <c r="Z7" s="38">
        <v>46.43</v>
      </c>
      <c r="AA7" s="38">
        <v>25.91</v>
      </c>
      <c r="AB7" s="38">
        <v>50.74</v>
      </c>
      <c r="AC7" s="38">
        <v>41.6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4203.75</v>
      </c>
      <c r="BI7" s="38">
        <v>3967.73</v>
      </c>
      <c r="BJ7" s="38">
        <v>3743.79</v>
      </c>
      <c r="BK7" s="38">
        <v>1029.24</v>
      </c>
      <c r="BL7" s="38">
        <v>1063.93</v>
      </c>
      <c r="BM7" s="38">
        <v>1060.8599999999999</v>
      </c>
      <c r="BN7" s="38">
        <v>1006.65</v>
      </c>
      <c r="BO7" s="38">
        <v>998.42</v>
      </c>
      <c r="BP7" s="38">
        <v>953.26</v>
      </c>
      <c r="BQ7" s="38">
        <v>46.67</v>
      </c>
      <c r="BR7" s="38">
        <v>48.69</v>
      </c>
      <c r="BS7" s="38">
        <v>36.549999999999997</v>
      </c>
      <c r="BT7" s="38">
        <v>32.76</v>
      </c>
      <c r="BU7" s="38">
        <v>50.01</v>
      </c>
      <c r="BV7" s="38">
        <v>43.13</v>
      </c>
      <c r="BW7" s="38">
        <v>46.26</v>
      </c>
      <c r="BX7" s="38">
        <v>45.81</v>
      </c>
      <c r="BY7" s="38">
        <v>43.43</v>
      </c>
      <c r="BZ7" s="38">
        <v>41.41</v>
      </c>
      <c r="CA7" s="38">
        <v>45.31</v>
      </c>
      <c r="CB7" s="38">
        <v>712.66</v>
      </c>
      <c r="CC7" s="38">
        <v>644.30999999999995</v>
      </c>
      <c r="CD7" s="38">
        <v>930.78</v>
      </c>
      <c r="CE7" s="38">
        <v>1026.6400000000001</v>
      </c>
      <c r="CF7" s="38">
        <v>661.72</v>
      </c>
      <c r="CG7" s="38">
        <v>392.03</v>
      </c>
      <c r="CH7" s="38">
        <v>376.4</v>
      </c>
      <c r="CI7" s="38">
        <v>383.92</v>
      </c>
      <c r="CJ7" s="38">
        <v>400.44</v>
      </c>
      <c r="CK7" s="38">
        <v>417.56</v>
      </c>
      <c r="CL7" s="38">
        <v>379.91</v>
      </c>
      <c r="CM7" s="38">
        <v>40.4</v>
      </c>
      <c r="CN7" s="38">
        <v>40.4</v>
      </c>
      <c r="CO7" s="38">
        <v>34.85</v>
      </c>
      <c r="CP7" s="38">
        <v>36.36</v>
      </c>
      <c r="CQ7" s="38">
        <v>36.36</v>
      </c>
      <c r="CR7" s="38">
        <v>35.64</v>
      </c>
      <c r="CS7" s="38">
        <v>33.729999999999997</v>
      </c>
      <c r="CT7" s="38">
        <v>33.21</v>
      </c>
      <c r="CU7" s="38">
        <v>32.229999999999997</v>
      </c>
      <c r="CV7" s="38">
        <v>32.479999999999997</v>
      </c>
      <c r="CW7" s="38">
        <v>33.67</v>
      </c>
      <c r="CX7" s="38">
        <v>94.81</v>
      </c>
      <c r="CY7" s="38">
        <v>91.31</v>
      </c>
      <c r="CZ7" s="38">
        <v>94.31</v>
      </c>
      <c r="DA7" s="38">
        <v>96.43</v>
      </c>
      <c r="DB7" s="38">
        <v>96.31</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2021-02-18T08:51:49Z</dcterms:modified>
</cp:coreProperties>
</file>