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gasawara-akira\Desktop\【経営比較分析表】2019_324493_47_1718\"/>
    </mc:Choice>
  </mc:AlternateContent>
  <workbookProtection workbookAlgorithmName="SHA-512" workbookHashValue="ryf3zcR3Q9V0Bt9JqrtT0OT6PZh3vx8Hd+MUNCr89eHBdgUXOnJcOmefwDQj8cmtZVkM3flwO8oDPh4rkV//ng==" workbookSaltValue="ms5RbNSNaD7EJpOv1CDe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<sst xmlns="http://schemas.openxmlformats.org/spreadsheetml/2006/main" count="247" uniqueCount="121">
  <si>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</si>
  <si>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</si>
  <si>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</si>
  <si>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</si>
  <si>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</si>
  <si>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</si>
  <si>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</si>
  <si>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</si>
  <si>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</si>
  <si>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</si>
  <si>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</si>
  <si>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</si>
  <si>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</si>
  <si>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</si>
  <si>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</si>
  <si>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</si>
  <si>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</si>
  <si>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</si>
  <si>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</si>
  <si>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</si>
  <si>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</si>
  <si>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</si>
  <si>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</si>
  <si>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</si>
  <si>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</si>
  <si>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</si>
  <si>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</si>
  <si>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</si>
  <si>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</si>
  <si>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</si>
  <si>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</si>
  <si>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</si>
  <si>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</si>
  <si>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</si>
  <si>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</si>
  <si>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</si>
  <si>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</si>
  <si>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</si>
  <si>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</si>
  <si>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</si>
  <si>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</si>
  <si>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</si>
  <si>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</si>
  <si>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</si>
  <si>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</si>
  <si>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</si>
  <si>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</si>
  <si>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</si>
  <si>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</si>
  <si>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</si>
  <si>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</si>
  <si>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</si>
  <si>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</si>
  <si>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</si>
  <si>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</si>
  <si>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</si>
  <si>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</si>
  <si>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</si>
  <si>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</si>
  <si>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</si>
  <si>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</si>
  <si>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</si>
  <si>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</si>
  <si>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</si>
  <si>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</si>
  <si>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</si>
  <si>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</si>
  <si>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</si>
  <si>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</si>
  <si>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</si>
  <si>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</si>
  <si>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</si>
  <si>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</si>
  <si>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</si>
  <si>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</si>
  <si>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</si>
  <si>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</si>
  <si>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</si>
  <si>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</si>
  <si>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</si>
  <si>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</si>
  <si>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</si>
  <si>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</si>
  <si>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</si>
  <si>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</si>
  <si>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</si>
  <si>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</si>
  <si>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</si>
  <si>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</si>
  <si>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</si>
  <si>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</si>
  <si>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</si>
  <si>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</si>
  <si>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</si>
  <si>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</si>
  <si>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</si>
  <si>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</si>
  <si>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</si>
  <si>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</si>
  <si>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</si>
  <si>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</si>
  <si>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</si>
  <si>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</si>
  <si>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</si>
  <si>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</si>
  <si>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</si>
  <si>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</si>
  <si>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</si>
  <si>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</si>
  <si>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</si>
  <si>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</si>
  <si>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</si>
  <si>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</si>
  <si>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</si>
  <si>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</si>
  <si>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</si>
  <si>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</si>
  <si>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</si>
  <si>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16"/>
  </si>
  <si>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そのため計画的・効率的な管理、有収水量の把握等を進めるほか、利用者に対する適切な使用方法の啓発を進めることで維持管理費の削減を図る必要がある。
　また、下水道使用料金に対しては適切な維持管理等を含めたあり方について研究する必要がある。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2" eb="163">
      <t>カタ</t>
    </rPh>
    <rPh sb="167" eb="169">
      <t>ケンキュウ</t>
    </rPh>
    <rPh sb="171" eb="173">
      <t>ヒツヨウ</t>
    </rPh>
    <phoneticPr fontId="15"/>
  </si>
  <si>
    <t>　供用開始から20年が経過しているが、合併浄化槽本体の耐用年数は30年とされており超えるものはない。
　しかし、機器類の耐用年数15年を超えているため、今後は修繕及び更新に係る費用の増加が予想される。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タイヨウ</t>
    </rPh>
    <rPh sb="62" eb="64">
      <t>ネンスウ</t>
    </rPh>
    <rPh sb="66" eb="67">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</si>
</sst>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36-42A0-B16C-2AB8CD34FE1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36-42A0-B16C-2AB8CD34FE1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24.39</c:v>
                </c:pt>
                <c:pt idx="1">
                  <c:v>24.39</c:v>
                </c:pt>
                <c:pt idx="2">
                  <c:v>24.39</c:v>
                </c:pt>
                <c:pt idx="3">
                  <c:v>25</c:v>
                </c:pt>
                <c:pt idx="4">
                  <c:v>25</c:v>
                </c:pt>
              </c:numCache>
            </c:numRef>
          </c:val>
          <c:extLst>
            <c:ext xmlns:c16="http://schemas.microsoft.com/office/drawing/2014/chart" uri="{C3380CC4-5D6E-409C-BE32-E72D297353CC}">
              <c16:uniqueId val="{00000000-A7B5-46CE-924E-FD8FB6E5DF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A7B5-46CE-924E-FD8FB6E5DF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19-4F13-B7FF-C947A93535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1D19-4F13-B7FF-C947A93535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94.95</c:v>
                </c:pt>
                <c:pt idx="1">
                  <c:v>96.63</c:v>
                </c:pt>
                <c:pt idx="2">
                  <c:v>96.74</c:v>
                </c:pt>
                <c:pt idx="3">
                  <c:v>94.95</c:v>
                </c:pt>
                <c:pt idx="4">
                  <c:v>93.28</c:v>
                </c:pt>
              </c:numCache>
            </c:numRef>
          </c:val>
          <c:extLst>
            <c:ext xmlns:c16="http://schemas.microsoft.com/office/drawing/2014/chart" uri="{C3380CC4-5D6E-409C-BE32-E72D297353CC}">
              <c16:uniqueId val="{00000000-B8B9-4E07-A0D6-DF0D635441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9-4E07-A0D6-DF0D635441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7A-4D9C-A5AF-E215E1C719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A-4D9C-A5AF-E215E1C719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B3-4D7A-B074-8434C8B692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3-4D7A-B074-8434C8B692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5E-4783-9508-DD2F18087B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E-4783-9508-DD2F18087B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1C-4EAF-AA94-EDDC792ACA2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1C-4EAF-AA94-EDDC792ACA2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c:v>
                </c:pt>
                <c:pt idx="1">
                  <c:v>2.84</c:v>
                </c:pt>
                <c:pt idx="2">
                  <c:v>69.23</c:v>
                </c:pt>
                <c:pt idx="3">
                  <c:v>21.5</c:v>
                </c:pt>
                <c:pt idx="4" formatCode="#,##0.00;&quot;△&quot;#,##0.00">
                  <c:v>0</c:v>
                </c:pt>
              </c:numCache>
            </c:numRef>
          </c:val>
          <c:extLst>
            <c:ext xmlns:c16="http://schemas.microsoft.com/office/drawing/2014/chart" uri="{C3380CC4-5D6E-409C-BE32-E72D297353CC}">
              <c16:uniqueId val="{00000000-E1B8-4B85-9F7A-5038209045D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E1B8-4B85-9F7A-5038209045D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43.45</c:v>
                </c:pt>
                <c:pt idx="1">
                  <c:v>44.75</c:v>
                </c:pt>
                <c:pt idx="2">
                  <c:v>41.55</c:v>
                </c:pt>
                <c:pt idx="3">
                  <c:v>46.27</c:v>
                </c:pt>
                <c:pt idx="4">
                  <c:v>46.23</c:v>
                </c:pt>
              </c:numCache>
            </c:numRef>
          </c:val>
          <c:extLst>
            <c:ext xmlns:c16="http://schemas.microsoft.com/office/drawing/2014/chart" uri="{C3380CC4-5D6E-409C-BE32-E72D297353CC}">
              <c16:uniqueId val="{00000000-5A86-4F77-BCA5-0B4E0DFF652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5A86-4F77-BCA5-0B4E0DFF652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374.29</c:v>
                </c:pt>
                <c:pt idx="1">
                  <c:v>376.85</c:v>
                </c:pt>
                <c:pt idx="2">
                  <c:v>402.88</c:v>
                </c:pt>
                <c:pt idx="3">
                  <c:v>367.18</c:v>
                </c:pt>
                <c:pt idx="4">
                  <c:v>376.71</c:v>
                </c:pt>
              </c:numCache>
            </c:numRef>
          </c:val>
          <c:extLst>
            <c:ext xmlns:c16="http://schemas.microsoft.com/office/drawing/2014/chart" uri="{C3380CC4-5D6E-409C-BE32-E72D297353CC}">
              <c16:uniqueId val="{00000000-970D-4276-A101-EB83E4C4CD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970D-4276-A101-EB83E4C4CD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邑南町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10575</v>
      </c>
      <c r="AM8" s="69"/>
      <c r="AN8" s="69"/>
      <c r="AO8" s="69"/>
      <c r="AP8" s="69"/>
      <c r="AQ8" s="69"/>
      <c r="AR8" s="69"/>
      <c r="AS8" s="69"/>
      <c r="AT8" s="68">
        <f>データ!T6</f>
        <v>419.29</v>
      </c>
      <c r="AU8" s="68"/>
      <c r="AV8" s="68"/>
      <c r="AW8" s="68"/>
      <c r="AX8" s="68"/>
      <c r="AY8" s="68"/>
      <c r="AZ8" s="68"/>
      <c r="BA8" s="68"/>
      <c r="BB8" s="68">
        <f>データ!U6</f>
        <v>25.22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0.88</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92</v>
      </c>
      <c r="AM10" s="69"/>
      <c r="AN10" s="69"/>
      <c r="AO10" s="69"/>
      <c r="AP10" s="69"/>
      <c r="AQ10" s="69"/>
      <c r="AR10" s="69"/>
      <c r="AS10" s="69"/>
      <c r="AT10" s="68">
        <f>データ!W6</f>
        <v>0.1</v>
      </c>
      <c r="AU10" s="68"/>
      <c r="AV10" s="68"/>
      <c r="AW10" s="68"/>
      <c r="AX10" s="68"/>
      <c r="AY10" s="68"/>
      <c r="AZ10" s="68"/>
      <c r="BA10" s="68"/>
      <c r="BB10" s="68">
        <f>データ!X6</f>
        <v>920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44</v>
      </c>
      <c r="N86" s="26" t="s">
        <v>45</v>
      </c>
      <c r="O86" s="26" t="str">
        <f>データ!EO6</f>
        <v>【-】</v>
      </c>
    </row>
  </sheetData>
  <sheetProtection algorithmName="SHA-512" hashValue="7g9mSORWf5ddIdH9Bju7qHX49MDcuSgcY+2hHSGWhMIDCf7xhwOMURj8RRUXLp6h14h8KoGRkiWuY2ytPCaI1Q==" saltValue="wLrG92VEyowiq+IFU3Wm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324493</v>
      </c>
      <c r="D6" s="33">
        <f t="shared" si="3"/>
        <v>47</v>
      </c>
      <c r="E6" s="33">
        <f t="shared" si="3"/>
        <v>18</v>
      </c>
      <c r="F6" s="33">
        <f t="shared" si="3"/>
        <v>1</v>
      </c>
      <c r="G6" s="33">
        <f t="shared" si="3"/>
        <v>0</v>
      </c>
      <c r="H6" s="33" t="str">
        <f t="shared" si="3"/>
        <v>島根県　邑南町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0.88</v>
      </c>
      <c r="Q6" s="34">
        <f t="shared" si="3"/>
        <v>100</v>
      </c>
      <c r="R6" s="34">
        <f t="shared" si="3"/>
        <v>3300</v>
      </c>
      <c r="S6" s="34">
        <f t="shared" si="3"/>
        <v>10575</v>
      </c>
      <c r="T6" s="34">
        <f t="shared" si="3"/>
        <v>419.29</v>
      </c>
      <c r="U6" s="34">
        <f t="shared" si="3"/>
        <v>25.22</v>
      </c>
      <c r="V6" s="34">
        <f t="shared" si="3"/>
        <v>92</v>
      </c>
      <c r="W6" s="34">
        <f t="shared" si="3"/>
        <v>0.1</v>
      </c>
      <c r="X6" s="34">
        <f t="shared" si="3"/>
        <v>920</v>
      </c>
      <c r="Y6" s="35">
        <f>IF(Y7="",NA(),Y7)</f>
        <v>94.95</v>
      </c>
      <c r="Z6" s="35">
        <f t="shared" ref="Z6:AH6" si="4">IF(Z7="",NA(),Z7)</f>
        <v>96.63</v>
      </c>
      <c r="AA6" s="35">
        <f t="shared" si="4"/>
        <v>96.74</v>
      </c>
      <c r="AB6" s="35">
        <f t="shared" si="4"/>
        <v>94.95</v>
      </c>
      <c r="AC6" s="35">
        <f t="shared" si="4"/>
        <v>93.28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v>
      </c>
      <c r="BG6" s="35">
        <f t="shared" ref="BG6:BO6" si="7">IF(BG7="",NA(),BG7)</f>
        <v>2.84</v>
      </c>
      <c r="BH6" s="35">
        <f t="shared" si="7"/>
        <v>69.23</v>
      </c>
      <c r="BI6" s="35">
        <f t="shared" si="7"/>
        <v>21.5</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43.45</v>
      </c>
      <c r="BR6" s="35">
        <f t="shared" ref="BR6:BZ6" si="8">IF(BR7="",NA(),BR7)</f>
        <v>44.75</v>
      </c>
      <c r="BS6" s="35">
        <f t="shared" si="8"/>
        <v>41.55</v>
      </c>
      <c r="BT6" s="35">
        <f t="shared" si="8"/>
        <v>46.27</v>
      </c>
      <c r="BU6" s="35">
        <f t="shared" si="8"/>
        <v>46.23</v>
      </c>
      <c r="BV6" s="35">
        <f t="shared" si="8"/>
        <v>53.76</v>
      </c>
      <c r="BW6" s="35">
        <f t="shared" si="8"/>
        <v>52.27</v>
      </c>
      <c r="BX6" s="35">
        <f t="shared" si="8"/>
        <v>52.55</v>
      </c>
      <c r="BY6" s="35">
        <f t="shared" si="8"/>
        <v>52.23</v>
      </c>
      <c r="BZ6" s="35">
        <f t="shared" si="8"/>
        <v>50.06</v>
      </c>
      <c r="CA6" s="34" t="str">
        <f>IF(CA7="","",IF(CA7="-","【-】","【"&amp;SUBSTITUTE(TEXT(CA7,"#,##0.00"),"-","△")&amp;"】"))</f>
        <v>【49.71】</v>
      </c>
      <c r="CB6" s="35">
        <f>IF(CB7="",NA(),CB7)</f>
        <v>374.29</v>
      </c>
      <c r="CC6" s="35">
        <f t="shared" ref="CC6:CK6" si="9">IF(CC7="",NA(),CC7)</f>
        <v>376.85</v>
      </c>
      <c r="CD6" s="35">
        <f t="shared" si="9"/>
        <v>402.88</v>
      </c>
      <c r="CE6" s="35">
        <f t="shared" si="9"/>
        <v>367.18</v>
      </c>
      <c r="CF6" s="35">
        <f t="shared" si="9"/>
        <v>376.71</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24.39</v>
      </c>
      <c r="CN6" s="35">
        <f t="shared" ref="CN6:CV6" si="10">IF(CN7="",NA(),CN7)</f>
        <v>24.39</v>
      </c>
      <c r="CO6" s="35">
        <f t="shared" si="10"/>
        <v>24.39</v>
      </c>
      <c r="CP6" s="35">
        <f t="shared" si="10"/>
        <v>25</v>
      </c>
      <c r="CQ6" s="35">
        <f t="shared" si="10"/>
        <v>25</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324493</v>
      </c>
      <c r="D7" s="37">
        <v>47</v>
      </c>
      <c r="E7" s="37">
        <v>18</v>
      </c>
      <c r="F7" s="37">
        <v>1</v>
      </c>
      <c r="G7" s="37">
        <v>0</v>
      </c>
      <c r="H7" s="37" t="s">
        <v>98</v>
      </c>
      <c r="I7" s="37" t="s">
        <v>99</v>
      </c>
      <c r="J7" s="37" t="s">
        <v>100</v>
      </c>
      <c r="K7" s="37" t="s">
        <v>101</v>
      </c>
      <c r="L7" s="37" t="s">
        <v>102</v>
      </c>
      <c r="M7" s="37" t="s">
        <v>103</v>
      </c>
      <c r="N7" s="38" t="s">
        <v>104</v>
      </c>
      <c r="O7" s="38" t="s">
        <v>105</v>
      </c>
      <c r="P7" s="38">
        <v>0.88</v>
      </c>
      <c r="Q7" s="38">
        <v>100</v>
      </c>
      <c r="R7" s="38">
        <v>3300</v>
      </c>
      <c r="S7" s="38">
        <v>10575</v>
      </c>
      <c r="T7" s="38">
        <v>419.29</v>
      </c>
      <c r="U7" s="38">
        <v>25.22</v>
      </c>
      <c r="V7" s="38">
        <v>92</v>
      </c>
      <c r="W7" s="38">
        <v>0.1</v>
      </c>
      <c r="X7" s="38">
        <v>920</v>
      </c>
      <c r="Y7" s="38">
        <v>94.95</v>
      </c>
      <c r="Z7" s="38">
        <v>96.63</v>
      </c>
      <c r="AA7" s="38">
        <v>96.74</v>
      </c>
      <c r="AB7" s="38">
        <v>94.95</v>
      </c>
      <c r="AC7" s="38">
        <v>93.28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v>
      </c>
      <c r="BG7" s="38">
        <v>2.84</v>
      </c>
      <c r="BH7" s="38">
        <v>69.23</v>
      </c>
      <c r="BI7" s="38">
        <v>21.5</v>
      </c>
      <c r="BJ7" s="38">
        <v>0</v>
      </c>
      <c r="BK7" s="38">
        <v>663.76</v>
      </c>
      <c r="BL7" s="38">
        <v>566.35</v>
      </c>
      <c r="BM7" s="38">
        <v>888.8</v>
      </c>
      <c r="BN7" s="38">
        <v>855.65</v>
      </c>
      <c r="BO7" s="38">
        <v>862.99</v>
      </c>
      <c r="BP7" s="38">
        <v>862.82</v>
      </c>
      <c r="BQ7" s="38">
        <v>43.45</v>
      </c>
      <c r="BR7" s="38">
        <v>44.75</v>
      </c>
      <c r="BS7" s="38">
        <v>41.55</v>
      </c>
      <c r="BT7" s="38">
        <v>46.27</v>
      </c>
      <c r="BU7" s="38">
        <v>46.23</v>
      </c>
      <c r="BV7" s="38">
        <v>53.76</v>
      </c>
      <c r="BW7" s="38">
        <v>52.27</v>
      </c>
      <c r="BX7" s="38">
        <v>52.55</v>
      </c>
      <c r="BY7" s="38">
        <v>52.23</v>
      </c>
      <c r="BZ7" s="38">
        <v>50.06</v>
      </c>
      <c r="CA7" s="38">
        <v>49.71</v>
      </c>
      <c r="CB7" s="38">
        <v>374.29</v>
      </c>
      <c r="CC7" s="38">
        <v>376.85</v>
      </c>
      <c r="CD7" s="38">
        <v>402.88</v>
      </c>
      <c r="CE7" s="38">
        <v>367.18</v>
      </c>
      <c r="CF7" s="38">
        <v>376.71</v>
      </c>
      <c r="CG7" s="38">
        <v>275.25</v>
      </c>
      <c r="CH7" s="38">
        <v>291.01</v>
      </c>
      <c r="CI7" s="38">
        <v>292.45</v>
      </c>
      <c r="CJ7" s="38">
        <v>294.05</v>
      </c>
      <c r="CK7" s="38">
        <v>309.22000000000003</v>
      </c>
      <c r="CL7" s="38">
        <v>317.18</v>
      </c>
      <c r="CM7" s="38">
        <v>24.39</v>
      </c>
      <c r="CN7" s="38">
        <v>24.39</v>
      </c>
      <c r="CO7" s="38">
        <v>24.39</v>
      </c>
      <c r="CP7" s="38">
        <v>25</v>
      </c>
      <c r="CQ7" s="38">
        <v>25</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2021-02-02T06:39:13Z</cp:lastPrinted>
  <dcterms:created xsi:type="dcterms:W3CDTF">2020-12-04T03:21:27Z</dcterms:created>
  <dcterms:modified xsi:type="dcterms:W3CDTF">2021-02-03T04:27:04Z</dcterms:modified>
  <cp:category/>
</cp:coreProperties>
</file>