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4〆　公営企業に係る「経営比較分析表」分析等について\【経営比較分析表】2019_324485_47_1718\"/>
    </mc:Choice>
  </mc:AlternateContent>
  <workbookProtection workbookAlgorithmName="SHA-512" workbookHashValue="oli9IboVRYqdCS8qvgyQdZ5ooNpifaB7KiDL5u4udPDRW4u2+AQ1LRnFxOHAX7JcUdp9fbLZKmo+QLNvSpGQVg==" workbookSaltValue="cs7g5FXGgUoBx5p2MIkgx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<sst xmlns="http://schemas.openxmlformats.org/spreadsheetml/2006/main" count="236" uniqueCount="119">
  <si>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</si>
  <si>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</si>
  <si>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</si>
  <si>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</si>
  <si>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</si>
  <si>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</si>
  <si>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</si>
  <si>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</si>
  <si>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</si>
  <si>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</si>
  <si>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</si>
  <si>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</si>
  <si>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</si>
  <si>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</si>
  <si>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</si>
  <si>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</si>
  <si>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</si>
  <si>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</si>
  <si>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</si>
  <si>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</si>
  <si>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</si>
  <si>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</si>
  <si>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</si>
  <si>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</si>
  <si>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</si>
  <si>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</si>
  <si>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</si>
  <si>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</si>
  <si>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</si>
  <si>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</si>
  <si>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</si>
  <si>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</si>
  <si>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</si>
  <si>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</si>
  <si>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</si>
  <si>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</si>
  <si>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</si>
  <si>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</si>
  <si>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</si>
  <si>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</si>
  <si>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</si>
  <si>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</si>
  <si>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</si>
  <si>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</si>
  <si>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</si>
  <si>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</si>
  <si>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</si>
  <si>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</si>
  <si>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</si>
  <si>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</si>
  <si>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</si>
  <si>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</si>
  <si>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</si>
  <si>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</si>
  <si>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</si>
  <si>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</si>
  <si>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</si>
  <si>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</si>
  <si>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</si>
  <si>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</si>
  <si>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</si>
  <si>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</si>
  <si>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</si>
  <si>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</si>
  <si>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</si>
  <si>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</si>
  <si>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</si>
  <si>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</si>
  <si>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</si>
  <si>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</si>
  <si>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</si>
  <si>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</si>
  <si>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</si>
  <si>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</si>
  <si>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</si>
  <si>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</si>
  <si>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</si>
  <si>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</si>
  <si>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</si>
  <si>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</si>
  <si>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</si>
  <si>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</si>
  <si>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</si>
  <si>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</si>
  <si>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</si>
  <si>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</si>
  <si>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</si>
  <si>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</si>
  <si>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</si>
  <si>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</si>
  <si>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</si>
  <si>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</si>
  <si>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</si>
  <si>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</si>
  <si>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</si>
  <si>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</si>
  <si>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</si>
  <si>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</si>
  <si>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</si>
  <si>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</si>
  <si>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</si>
  <si>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</si>
  <si>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</si>
  <si>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</si>
  <si>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</si>
  <si>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</si>
  <si>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</si>
  <si>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</si>
  <si>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</si>
  <si>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</si>
  <si>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</si>
  <si>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</si>
  <si>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</si>
  <si>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</si>
  <si>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</si>
  <si>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</si>
  <si>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平成22年度よりいずれも100%未満で推移している。その主たる原因は、下水道料金収入のウェイトが低いことが要因と考えられる。なお、⑤経費回収率は類似団体の平均に比べ数値が低く⑥汚水処理原価においては高く推移している。④の企業債残高は機器類の老朽化及び集中管理化のため企業債の増加となった。地方債の償還金は右肩下がりの傾向にあり収益的収支比率は100%に近いが、老朽化が進み人口減少に歯止めがかからないことから、今後、施設長寿命化や維持管理費の抑制等を検討する必要がある。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30" eb="132">
      <t>キキ</t>
    </rPh>
    <rPh sb="132" eb="133">
      <t>ルイ</t>
    </rPh>
    <rPh sb="134" eb="137">
      <t>ロウキュウカ</t>
    </rPh>
    <rPh sb="137" eb="138">
      <t>オヨ</t>
    </rPh>
    <rPh sb="139" eb="141">
      <t>シュウチュウ</t>
    </rPh>
    <rPh sb="141" eb="144">
      <t>カンリカ</t>
    </rPh>
    <rPh sb="147" eb="149">
      <t>キギョウ</t>
    </rPh>
    <rPh sb="149" eb="150">
      <t>サイ</t>
    </rPh>
    <rPh sb="151" eb="153">
      <t>ゾウカ</t>
    </rPh>
    <rPh sb="190" eb="191">
      <t>チカ</t>
    </rPh>
    <phoneticPr fontId="4"/>
  </si>
  <si>
    <t>農業集落排水施設については、現在６施設を管理運営している。なお、平成５年４月から供用を開始した施設を除くと管渠の耐用年数は20年以上を残していることから管渠の老朽化はさほど進行していない。しかし、施設機器類については耐久年度を迎えた物もあり、修繕費が高騰しないように努める必要がある。</t>
    <rPh sb="53" eb="55">
      <t>カンキョ</t>
    </rPh>
    <rPh sb="98" eb="100">
      <t>シセツ</t>
    </rPh>
    <rPh sb="100" eb="102">
      <t>キキ</t>
    </rPh>
    <rPh sb="102" eb="103">
      <t>ルイ</t>
    </rPh>
    <rPh sb="108" eb="110">
      <t>タイキュウ</t>
    </rPh>
    <rPh sb="110" eb="112">
      <t>ネンド</t>
    </rPh>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</si>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</sst>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5-4955-9F7F-621AB999A0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D75-4955-9F7F-621AB999A0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43.13</c:v>
                </c:pt>
                <c:pt idx="1">
                  <c:v>37.369999999999997</c:v>
                </c:pt>
                <c:pt idx="2">
                  <c:v>38.340000000000003</c:v>
                </c:pt>
                <c:pt idx="3">
                  <c:v>37.200000000000003</c:v>
                </c:pt>
                <c:pt idx="4">
                  <c:v>36.340000000000003</c:v>
                </c:pt>
              </c:numCache>
            </c:numRef>
          </c:val>
          <c:extLst>
            <c:ext xmlns:c16="http://schemas.microsoft.com/office/drawing/2014/chart" uri="{C3380CC4-5D6E-409C-BE32-E72D297353CC}">
              <c16:uniqueId val="{00000000-F7E9-4F46-BB63-6B1E12B01B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7E9-4F46-BB63-6B1E12B01B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92.01</c:v>
                </c:pt>
                <c:pt idx="1">
                  <c:v>92.09</c:v>
                </c:pt>
                <c:pt idx="2">
                  <c:v>93.37</c:v>
                </c:pt>
                <c:pt idx="3">
                  <c:v>92.01</c:v>
                </c:pt>
                <c:pt idx="4">
                  <c:v>93.53</c:v>
                </c:pt>
              </c:numCache>
            </c:numRef>
          </c:val>
          <c:extLst>
            <c:ext xmlns:c16="http://schemas.microsoft.com/office/drawing/2014/chart" uri="{C3380CC4-5D6E-409C-BE32-E72D297353CC}">
              <c16:uniqueId val="{00000000-4131-4BD3-8007-910C29EEBF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131-4BD3-8007-910C29EEBF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99.14</c:v>
                </c:pt>
                <c:pt idx="1">
                  <c:v>98.94</c:v>
                </c:pt>
                <c:pt idx="2">
                  <c:v>98.93</c:v>
                </c:pt>
                <c:pt idx="3">
                  <c:v>98.85</c:v>
                </c:pt>
                <c:pt idx="4">
                  <c:v>98.9</c:v>
                </c:pt>
              </c:numCache>
            </c:numRef>
          </c:val>
          <c:extLst>
            <c:ext xmlns:c16="http://schemas.microsoft.com/office/drawing/2014/chart" uri="{C3380CC4-5D6E-409C-BE32-E72D297353CC}">
              <c16:uniqueId val="{00000000-6E4B-4A1C-A380-33D4355FC4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B-4A1C-A380-33D4355FC4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1-499B-882F-C6C63981E0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1-499B-882F-C6C63981E0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41-45E6-A487-2922257770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41-45E6-A487-2922257770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2-4A43-9F0A-0A68DDC65D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2-4A43-9F0A-0A68DDC65D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5-46F5-BE4D-5957B74FE3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5-46F5-BE4D-5957B74FE3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1954.18</c:v>
                </c:pt>
                <c:pt idx="1">
                  <c:v>1891.14</c:v>
                </c:pt>
                <c:pt idx="2">
                  <c:v>1708.75</c:v>
                </c:pt>
                <c:pt idx="3">
                  <c:v>1559.46</c:v>
                </c:pt>
                <c:pt idx="4">
                  <c:v>1969</c:v>
                </c:pt>
              </c:numCache>
            </c:numRef>
          </c:val>
          <c:extLst>
            <c:ext xmlns:c16="http://schemas.microsoft.com/office/drawing/2014/chart" uri="{C3380CC4-5D6E-409C-BE32-E72D297353CC}">
              <c16:uniqueId val="{00000000-6AFF-480A-8671-B4023E5576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AFF-480A-8671-B4023E5576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30.02</c:v>
                </c:pt>
                <c:pt idx="1">
                  <c:v>33.020000000000003</c:v>
                </c:pt>
                <c:pt idx="2">
                  <c:v>33.21</c:v>
                </c:pt>
                <c:pt idx="3">
                  <c:v>32.5</c:v>
                </c:pt>
                <c:pt idx="4">
                  <c:v>27.91</c:v>
                </c:pt>
              </c:numCache>
            </c:numRef>
          </c:val>
          <c:extLst>
            <c:ext xmlns:c16="http://schemas.microsoft.com/office/drawing/2014/chart" uri="{C3380CC4-5D6E-409C-BE32-E72D297353CC}">
              <c16:uniqueId val="{00000000-5EAD-40E8-939E-CB15FCCEC7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EAD-40E8-939E-CB15FCCEC7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604.34</c:v>
                </c:pt>
                <c:pt idx="1">
                  <c:v>553.52</c:v>
                </c:pt>
                <c:pt idx="2">
                  <c:v>543.16</c:v>
                </c:pt>
                <c:pt idx="3">
                  <c:v>563.23</c:v>
                </c:pt>
                <c:pt idx="4">
                  <c:v>657.91</c:v>
                </c:pt>
              </c:numCache>
            </c:numRef>
          </c:val>
          <c:extLst>
            <c:ext xmlns:c16="http://schemas.microsoft.com/office/drawing/2014/chart" uri="{C3380CC4-5D6E-409C-BE32-E72D297353CC}">
              <c16:uniqueId val="{00000000-71D2-45C4-92E3-1817DBA438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1D2-45C4-92E3-1817DBA438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2" zoomScaleNormal="100" workbookViewId="0">
      <selection activeCell="BI59" sqref="BI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4580</v>
      </c>
      <c r="AM8" s="69"/>
      <c r="AN8" s="69"/>
      <c r="AO8" s="69"/>
      <c r="AP8" s="69"/>
      <c r="AQ8" s="69"/>
      <c r="AR8" s="69"/>
      <c r="AS8" s="69"/>
      <c r="AT8" s="68">
        <f>データ!T6</f>
        <v>282.92</v>
      </c>
      <c r="AU8" s="68"/>
      <c r="AV8" s="68"/>
      <c r="AW8" s="68"/>
      <c r="AX8" s="68"/>
      <c r="AY8" s="68"/>
      <c r="AZ8" s="68"/>
      <c r="BA8" s="68"/>
      <c r="BB8" s="68">
        <f>データ!U6</f>
        <v>16.190000000000001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23.1</v>
      </c>
      <c r="Q10" s="68"/>
      <c r="R10" s="68"/>
      <c r="S10" s="68"/>
      <c r="T10" s="68"/>
      <c r="U10" s="68"/>
      <c r="V10" s="68"/>
      <c r="W10" s="68">
        <f>データ!Q6</f>
        <v>100</v>
      </c>
      <c r="X10" s="68"/>
      <c r="Y10" s="68"/>
      <c r="Z10" s="68"/>
      <c r="AA10" s="68"/>
      <c r="AB10" s="68"/>
      <c r="AC10" s="68"/>
      <c r="AD10" s="69">
        <f>データ!R6</f>
        <v>3060</v>
      </c>
      <c r="AE10" s="69"/>
      <c r="AF10" s="69"/>
      <c r="AG10" s="69"/>
      <c r="AH10" s="69"/>
      <c r="AI10" s="69"/>
      <c r="AJ10" s="69"/>
      <c r="AK10" s="2"/>
      <c r="AL10" s="69">
        <f>データ!V6</f>
        <v>1051</v>
      </c>
      <c r="AM10" s="69"/>
      <c r="AN10" s="69"/>
      <c r="AO10" s="69"/>
      <c r="AP10" s="69"/>
      <c r="AQ10" s="69"/>
      <c r="AR10" s="69"/>
      <c r="AS10" s="69"/>
      <c r="AT10" s="68">
        <f>データ!W6</f>
        <v>0.28999999999999998</v>
      </c>
      <c r="AU10" s="68"/>
      <c r="AV10" s="68"/>
      <c r="AW10" s="68"/>
      <c r="AX10" s="68"/>
      <c r="AY10" s="68"/>
      <c r="AZ10" s="68"/>
      <c r="BA10" s="68"/>
      <c r="BB10" s="68">
        <f>データ!X6</f>
        <v>3624.14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8BPfzERy9fjgJ3UdwtzzSaSne491Aes3kaZlvzza1OO24j8qjNFC3Nj80szHSz51M8U8oHeou6T3/sSfuueD2w==" saltValue="7L+QGvlp8HXMp3m+tgyq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324485</v>
      </c>
      <c r="D6" s="33">
        <f t="shared" si="3"/>
        <v>47</v>
      </c>
      <c r="E6" s="33">
        <f t="shared" si="3"/>
        <v>17</v>
      </c>
      <c r="F6" s="33">
        <f t="shared" si="3"/>
        <v>5</v>
      </c>
      <c r="G6" s="33">
        <f t="shared" si="3"/>
        <v>0</v>
      </c>
      <c r="H6" s="33" t="str">
        <f t="shared" si="3"/>
        <v>島根県　美郷町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23.1</v>
      </c>
      <c r="Q6" s="34">
        <f t="shared" si="3"/>
        <v>100</v>
      </c>
      <c r="R6" s="34">
        <f t="shared" si="3"/>
        <v>3060</v>
      </c>
      <c r="S6" s="34">
        <f t="shared" si="3"/>
        <v>4580</v>
      </c>
      <c r="T6" s="34">
        <f t="shared" si="3"/>
        <v>282.92</v>
      </c>
      <c r="U6" s="34">
        <f t="shared" si="3"/>
        <v>16.190000000000001</v>
      </c>
      <c r="V6" s="34">
        <f t="shared" si="3"/>
        <v>1051</v>
      </c>
      <c r="W6" s="34">
        <f t="shared" si="3"/>
        <v>0.28999999999999998</v>
      </c>
      <c r="X6" s="34">
        <f t="shared" si="3"/>
        <v>3624.14</v>
      </c>
      <c r="Y6" s="35">
        <f>IF(Y7="",NA(),Y7)</f>
        <v>99.14</v>
      </c>
      <c r="Z6" s="35">
        <f t="shared" ref="Z6:AH6" si="4">IF(Z7="",NA(),Z7)</f>
        <v>98.94</v>
      </c>
      <c r="AA6" s="35">
        <f t="shared" si="4"/>
        <v>98.93</v>
      </c>
      <c r="AB6" s="35">
        <f t="shared" si="4"/>
        <v>98.85</v>
      </c>
      <c r="AC6" s="35">
        <f t="shared" si="4"/>
        <v>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1954.18</v>
      </c>
      <c r="BG6" s="35">
        <f t="shared" ref="BG6:BO6" si="7">IF(BG7="",NA(),BG7)</f>
        <v>1891.14</v>
      </c>
      <c r="BH6" s="35">
        <f t="shared" si="7"/>
        <v>1708.75</v>
      </c>
      <c r="BI6" s="35">
        <f t="shared" si="7"/>
        <v>1559.46</v>
      </c>
      <c r="BJ6" s="35">
        <f t="shared" si="7"/>
        <v>1969</v>
      </c>
      <c r="BK6" s="35">
        <f t="shared" si="7"/>
        <v>1081.8</v>
      </c>
      <c r="BL6" s="35">
        <f t="shared" si="7"/>
        <v>974.93</v>
      </c>
      <c r="BM6" s="35">
        <f t="shared" si="7"/>
        <v>855.8</v>
      </c>
      <c r="BN6" s="35">
        <f t="shared" si="7"/>
        <v>789.46</v>
      </c>
      <c r="BO6" s="35">
        <f t="shared" si="7"/>
        <v>826.83</v>
      </c>
      <c r="BP6" s="34" t="str">
        <f>IF(BP7="","",IF(BP7="-","【-】","【"&amp;SUBSTITUTE(TEXT(BP7,"#,##0.00"),"-","△")&amp;"】"))</f>
        <v>【765.47】</v>
      </c>
      <c r="BQ6" s="35">
        <f>IF(BQ7="",NA(),BQ7)</f>
        <v>30.02</v>
      </c>
      <c r="BR6" s="35">
        <f t="shared" ref="BR6:BZ6" si="8">IF(BR7="",NA(),BR7)</f>
        <v>33.020000000000003</v>
      </c>
      <c r="BS6" s="35">
        <f t="shared" si="8"/>
        <v>33.21</v>
      </c>
      <c r="BT6" s="35">
        <f t="shared" si="8"/>
        <v>32.5</v>
      </c>
      <c r="BU6" s="35">
        <f t="shared" si="8"/>
        <v>27.91</v>
      </c>
      <c r="BV6" s="35">
        <f t="shared" si="8"/>
        <v>52.19</v>
      </c>
      <c r="BW6" s="35">
        <f t="shared" si="8"/>
        <v>55.32</v>
      </c>
      <c r="BX6" s="35">
        <f t="shared" si="8"/>
        <v>59.8</v>
      </c>
      <c r="BY6" s="35">
        <f t="shared" si="8"/>
        <v>57.77</v>
      </c>
      <c r="BZ6" s="35">
        <f t="shared" si="8"/>
        <v>57.31</v>
      </c>
      <c r="CA6" s="34" t="str">
        <f>IF(CA7="","",IF(CA7="-","【-】","【"&amp;SUBSTITUTE(TEXT(CA7,"#,##0.00"),"-","△")&amp;"】"))</f>
        <v>【59.59】</v>
      </c>
      <c r="CB6" s="35">
        <f>IF(CB7="",NA(),CB7)</f>
        <v>604.34</v>
      </c>
      <c r="CC6" s="35">
        <f t="shared" ref="CC6:CK6" si="9">IF(CC7="",NA(),CC7)</f>
        <v>553.52</v>
      </c>
      <c r="CD6" s="35">
        <f t="shared" si="9"/>
        <v>543.16</v>
      </c>
      <c r="CE6" s="35">
        <f t="shared" si="9"/>
        <v>563.23</v>
      </c>
      <c r="CF6" s="35">
        <f t="shared" si="9"/>
        <v>657.91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43.13</v>
      </c>
      <c r="CN6" s="35">
        <f t="shared" ref="CN6:CV6" si="10">IF(CN7="",NA(),CN7)</f>
        <v>37.369999999999997</v>
      </c>
      <c r="CO6" s="35">
        <f t="shared" si="10"/>
        <v>38.340000000000003</v>
      </c>
      <c r="CP6" s="35">
        <f t="shared" si="10"/>
        <v>37.200000000000003</v>
      </c>
      <c r="CQ6" s="35">
        <f t="shared" si="10"/>
        <v>36.340000000000003</v>
      </c>
      <c r="CR6" s="35">
        <f t="shared" si="10"/>
        <v>52.31</v>
      </c>
      <c r="CS6" s="35">
        <f t="shared" si="10"/>
        <v>60.65</v>
      </c>
      <c r="CT6" s="35">
        <f t="shared" si="10"/>
        <v>51.75</v>
      </c>
      <c r="CU6" s="35">
        <f t="shared" si="10"/>
        <v>50.68</v>
      </c>
      <c r="CV6" s="35">
        <f t="shared" si="10"/>
        <v>50.14</v>
      </c>
      <c r="CW6" s="34" t="str">
        <f>IF(CW7="","",IF(CW7="-","【-】","【"&amp;SUBSTITUTE(TEXT(CW7,"#,##0.00"),"-","△")&amp;"】"))</f>
        <v>【51.30】</v>
      </c>
      <c r="CX6" s="35">
        <f>IF(CX7="",NA(),CX7)</f>
        <v>92.01</v>
      </c>
      <c r="CY6" s="35">
        <f t="shared" ref="CY6:DG6" si="11">IF(CY7="",NA(),CY7)</f>
        <v>92.09</v>
      </c>
      <c r="CZ6" s="35">
        <f t="shared" si="11"/>
        <v>93.37</v>
      </c>
      <c r="DA6" s="35">
        <f t="shared" si="11"/>
        <v>92.01</v>
      </c>
      <c r="DB6" s="35">
        <f t="shared" si="11"/>
        <v>93.53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324485</v>
      </c>
      <c r="D7" s="37">
        <v>47</v>
      </c>
      <c r="E7" s="37">
        <v>17</v>
      </c>
      <c r="F7" s="37">
        <v>5</v>
      </c>
      <c r="G7" s="37">
        <v>0</v>
      </c>
      <c r="H7" s="37" t="s">
        <v>98</v>
      </c>
      <c r="I7" s="37" t="s">
        <v>99</v>
      </c>
      <c r="J7" s="37" t="s">
        <v>100</v>
      </c>
      <c r="K7" s="37" t="s">
        <v>101</v>
      </c>
      <c r="L7" s="37" t="s">
        <v>102</v>
      </c>
      <c r="M7" s="37" t="s">
        <v>103</v>
      </c>
      <c r="N7" s="38" t="s">
        <v>104</v>
      </c>
      <c r="O7" s="38" t="s">
        <v>105</v>
      </c>
      <c r="P7" s="38">
        <v>23.1</v>
      </c>
      <c r="Q7" s="38">
        <v>100</v>
      </c>
      <c r="R7" s="38">
        <v>3060</v>
      </c>
      <c r="S7" s="38">
        <v>4580</v>
      </c>
      <c r="T7" s="38">
        <v>282.92</v>
      </c>
      <c r="U7" s="38">
        <v>16.190000000000001</v>
      </c>
      <c r="V7" s="38">
        <v>1051</v>
      </c>
      <c r="W7" s="38">
        <v>0.28999999999999998</v>
      </c>
      <c r="X7" s="38">
        <v>3624.14</v>
      </c>
      <c r="Y7" s="38">
        <v>99.14</v>
      </c>
      <c r="Z7" s="38">
        <v>98.94</v>
      </c>
      <c r="AA7" s="38">
        <v>98.93</v>
      </c>
      <c r="AB7" s="38">
        <v>98.85</v>
      </c>
      <c r="AC7" s="38">
        <v>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1954.18</v>
      </c>
      <c r="BG7" s="38">
        <v>1891.14</v>
      </c>
      <c r="BH7" s="38">
        <v>1708.75</v>
      </c>
      <c r="BI7" s="38">
        <v>1559.46</v>
      </c>
      <c r="BJ7" s="38">
        <v>1969</v>
      </c>
      <c r="BK7" s="38">
        <v>1081.8</v>
      </c>
      <c r="BL7" s="38">
        <v>974.93</v>
      </c>
      <c r="BM7" s="38">
        <v>855.8</v>
      </c>
      <c r="BN7" s="38">
        <v>789.46</v>
      </c>
      <c r="BO7" s="38">
        <v>826.83</v>
      </c>
      <c r="BP7" s="38">
        <v>765.47</v>
      </c>
      <c r="BQ7" s="38">
        <v>30.02</v>
      </c>
      <c r="BR7" s="38">
        <v>33.020000000000003</v>
      </c>
      <c r="BS7" s="38">
        <v>33.21</v>
      </c>
      <c r="BT7" s="38">
        <v>32.5</v>
      </c>
      <c r="BU7" s="38">
        <v>27.91</v>
      </c>
      <c r="BV7" s="38">
        <v>52.19</v>
      </c>
      <c r="BW7" s="38">
        <v>55.32</v>
      </c>
      <c r="BX7" s="38">
        <v>59.8</v>
      </c>
      <c r="BY7" s="38">
        <v>57.77</v>
      </c>
      <c r="BZ7" s="38">
        <v>57.31</v>
      </c>
      <c r="CA7" s="38">
        <v>59.59</v>
      </c>
      <c r="CB7" s="38">
        <v>604.34</v>
      </c>
      <c r="CC7" s="38">
        <v>553.52</v>
      </c>
      <c r="CD7" s="38">
        <v>543.16</v>
      </c>
      <c r="CE7" s="38">
        <v>563.23</v>
      </c>
      <c r="CF7" s="38">
        <v>657.91</v>
      </c>
      <c r="CG7" s="38">
        <v>296.14</v>
      </c>
      <c r="CH7" s="38">
        <v>283.17</v>
      </c>
      <c r="CI7" s="38">
        <v>263.76</v>
      </c>
      <c r="CJ7" s="38">
        <v>274.35000000000002</v>
      </c>
      <c r="CK7" s="38">
        <v>273.52</v>
      </c>
      <c r="CL7" s="38">
        <v>257.86</v>
      </c>
      <c r="CM7" s="38">
        <v>43.13</v>
      </c>
      <c r="CN7" s="38">
        <v>37.369999999999997</v>
      </c>
      <c r="CO7" s="38">
        <v>38.340000000000003</v>
      </c>
      <c r="CP7" s="38">
        <v>37.200000000000003</v>
      </c>
      <c r="CQ7" s="38">
        <v>36.340000000000003</v>
      </c>
      <c r="CR7" s="38">
        <v>52.31</v>
      </c>
      <c r="CS7" s="38">
        <v>60.65</v>
      </c>
      <c r="CT7" s="38">
        <v>51.75</v>
      </c>
      <c r="CU7" s="38">
        <v>50.68</v>
      </c>
      <c r="CV7" s="38">
        <v>50.14</v>
      </c>
      <c r="CW7" s="38">
        <v>51.3</v>
      </c>
      <c r="CX7" s="38">
        <v>92.01</v>
      </c>
      <c r="CY7" s="38">
        <v>92.09</v>
      </c>
      <c r="CZ7" s="38">
        <v>93.37</v>
      </c>
      <c r="DA7" s="38">
        <v>92.01</v>
      </c>
      <c r="DB7" s="38">
        <v>93.53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2020-12-04T03:06:58Z</dcterms:created>
  <dcterms:modified xsi:type="dcterms:W3CDTF">2021-01-28T02:53:23Z</dcterms:modified>
  <cp:category/>
</cp:coreProperties>
</file>