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4〆　公営企業に係る「経営比較分析表」分析等について\【経営比較分析表】2019_324485_47_1718\"/>
    </mc:Choice>
  </mc:AlternateContent>
  <workbookProtection workbookAlgorithmName="SHA-512" workbookHashValue="DyxOGRKazc8+5YDRU+oiSKHRVq/zC36FySaHXp8AGcedhmpsOIb8TRE8OUnXhSa74qSKMAc8lEHkfyRWdDk5Tw==" workbookSaltValue="FODTpS6jpWHOjpyr7GReI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<sst xmlns="http://schemas.openxmlformats.org/spreadsheetml/2006/main" count="236" uniqueCount="119">
  <si>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</si>
  <si>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</si>
  <si>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</si>
  <si>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</si>
  <si>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</si>
  <si>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</si>
  <si>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</si>
  <si>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</si>
  <si>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</si>
  <si>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</si>
  <si>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</si>
  <si>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</si>
  <si>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</si>
  <si>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</si>
  <si>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</si>
  <si>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</si>
  <si>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</si>
  <si>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</si>
  <si>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</si>
  <si>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</si>
  <si>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</si>
  <si>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</si>
  <si>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</si>
  <si>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</si>
  <si>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</si>
  <si>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</si>
  <si>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</si>
  <si>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</si>
  <si>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</si>
  <si>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</si>
  <si>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</si>
  <si>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</si>
  <si>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</si>
  <si>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</si>
  <si>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</si>
  <si>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</si>
  <si>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</si>
  <si>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</si>
  <si>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</si>
  <si>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</si>
  <si>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</si>
  <si>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</si>
  <si>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</si>
  <si>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</si>
  <si>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</si>
  <si>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</si>
  <si>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</si>
  <si>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</si>
  <si>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</si>
  <si>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</si>
  <si>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</si>
  <si>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</si>
  <si>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</si>
  <si>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</si>
  <si>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</si>
  <si>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</si>
  <si>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</si>
  <si>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</si>
  <si>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</si>
  <si>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</si>
  <si>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</si>
  <si>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</si>
  <si>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</si>
  <si>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</si>
  <si>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</si>
  <si>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</si>
  <si>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</si>
  <si>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</si>
  <si>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</si>
  <si>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</si>
  <si>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</si>
  <si>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</si>
  <si>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</si>
  <si>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</si>
  <si>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</si>
  <si>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</si>
  <si>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</si>
  <si>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</si>
  <si>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</si>
  <si>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</si>
  <si>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</si>
  <si>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</si>
  <si>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</si>
  <si>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</si>
  <si>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</si>
  <si>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</si>
  <si>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</si>
  <si>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</si>
  <si>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</si>
  <si>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</si>
  <si>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</si>
  <si>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</si>
  <si>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</si>
  <si>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</si>
  <si>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</si>
  <si>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</si>
  <si>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</si>
  <si>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</si>
  <si>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</si>
  <si>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</si>
  <si>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</si>
  <si>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</si>
  <si>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</si>
  <si>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</si>
  <si>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</si>
  <si>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</si>
  <si>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</si>
  <si>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</si>
  <si>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</si>
  <si>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</si>
  <si>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</si>
  <si>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</si>
  <si>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</si>
  <si>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</si>
  <si>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</si>
  <si>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</si>
  <si>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10年4月から供用を開始した施設で、管渠の改善についてのウェイトは現在のところ非常に低い。管渠の耐用年数も50年であることから健全な維持管理の下で修繕費等の抑制を継続する。しかし、施設機器類については耐久年度を迎えた物もあり、修繕費が高騰しないように努める必要がある。</t>
    <phoneticPr fontId="4"/>
  </si>
  <si>
    <t>Ｈ２８年度よりストックマネジメント基本計画策定業務を実施しておりＲ年度より１ストックマネジメント基本計画に基づき施設修繕を計画的に行っている。なお、人口減少に歯止めがかからないことから、収益的収支や料金水準の適切性並びに費用の効率性を改善する必要があり、また、公営企業会計の導入も予定しているため、今後の料金収入を加味し、下水道料金の類似団体及び近隣市町との比較分析を行い、下水道会計経営改善のために料金の値上げも視野に入れた検討が必要となってきている。</t>
    <rPh sb="33" eb="35">
      <t>ネンド</t>
    </rPh>
    <phoneticPr fontId="4"/>
  </si>
  <si>
    <r>
      <rPr>
        <sz val="11"/>
        <rFont val="ＭＳ ゴシック"/>
        <family val="3"/>
        <charset val="128"/>
      </rPr>
      <t>①収益的収支比率は、Ｈ25年度から上昇傾向にあるが100%より低い状況であり、⑤経費回収率も類似団体の平均に比べて低い数値で推移しているが、これに比して、④企業債残高対事業規模比率⑥汚水処理原価は類似団体に比べて高く、⑦施設利用率については、現有施設に比して汚水の処理水量が少なく推移しており</t>
    </r>
    <r>
      <rPr>
        <sz val="11"/>
        <color theme="1"/>
        <rFont val="ＭＳ ゴシック"/>
        <family val="3"/>
        <charset val="128"/>
      </rPr>
      <t>⑧水洗化率についても、類似団体の平均値を下回っている。利用率水洗化率を向上させたいが人口減少に歯止めがかからず、料金収入の減少が予測され、また老朽化も進むことから</t>
    </r>
    <r>
      <rPr>
        <sz val="11"/>
        <rFont val="ＭＳ ゴシック"/>
        <family val="3"/>
        <charset val="128"/>
      </rPr>
      <t>Ｒ１年度よりストックマネジメント事業を開始しており、企業債が増える傾向にある。このことから近い将来において下水道料金の値上げを検討する時期となってきている。　　　　　　</t>
    </r>
    <rPh sb="173" eb="176">
      <t>リヨウリツ</t>
    </rPh>
    <rPh sb="176" eb="179">
      <t>スイセンカ</t>
    </rPh>
    <rPh sb="179" eb="180">
      <t>リツ</t>
    </rPh>
    <rPh sb="181" eb="183">
      <t>コウジョウ</t>
    </rPh>
    <rPh sb="217" eb="220">
      <t>ロウキュウカ</t>
    </rPh>
    <rPh sb="221" eb="222">
      <t>スス</t>
    </rPh>
    <rPh sb="229" eb="231">
      <t>ネンド</t>
    </rPh>
    <rPh sb="243" eb="245">
      <t>ジギョウ</t>
    </rPh>
    <rPh sb="246" eb="248">
      <t>カイシ</t>
    </rPh>
    <rPh sb="253" eb="255">
      <t>キギョウ</t>
    </rPh>
    <rPh sb="255" eb="256">
      <t>サイ</t>
    </rPh>
    <rPh sb="257" eb="258">
      <t>フ</t>
    </rPh>
    <rPh sb="260" eb="2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</si>
</sst>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F7-4010-9BD3-06A4C0DBDB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9F7-4010-9BD3-06A4C0DBDB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28.5</c:v>
                </c:pt>
                <c:pt idx="1">
                  <c:v>27.13</c:v>
                </c:pt>
                <c:pt idx="2">
                  <c:v>27.38</c:v>
                </c:pt>
                <c:pt idx="3">
                  <c:v>25.88</c:v>
                </c:pt>
                <c:pt idx="4">
                  <c:v>28.13</c:v>
                </c:pt>
              </c:numCache>
            </c:numRef>
          </c:val>
          <c:extLst>
            <c:ext xmlns:c16="http://schemas.microsoft.com/office/drawing/2014/chart" uri="{C3380CC4-5D6E-409C-BE32-E72D297353CC}">
              <c16:uniqueId val="{00000000-CF90-4FC7-B207-EC6FAC90DB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F90-4FC7-B207-EC6FAC90DB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79.55</c:v>
                </c:pt>
                <c:pt idx="1">
                  <c:v>76.45</c:v>
                </c:pt>
                <c:pt idx="2">
                  <c:v>77.03</c:v>
                </c:pt>
                <c:pt idx="3">
                  <c:v>77.02</c:v>
                </c:pt>
                <c:pt idx="4">
                  <c:v>77.790000000000006</c:v>
                </c:pt>
              </c:numCache>
            </c:numRef>
          </c:val>
          <c:extLst>
            <c:ext xmlns:c16="http://schemas.microsoft.com/office/drawing/2014/chart" uri="{C3380CC4-5D6E-409C-BE32-E72D297353CC}">
              <c16:uniqueId val="{00000000-24AB-45E0-B44F-65AEC9E9F4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4AB-45E0-B44F-65AEC9E9F4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99.22</c:v>
                </c:pt>
                <c:pt idx="1">
                  <c:v>99.15</c:v>
                </c:pt>
                <c:pt idx="2">
                  <c:v>99.28</c:v>
                </c:pt>
                <c:pt idx="3">
                  <c:v>99.65</c:v>
                </c:pt>
                <c:pt idx="4">
                  <c:v>99.33</c:v>
                </c:pt>
              </c:numCache>
            </c:numRef>
          </c:val>
          <c:extLst>
            <c:ext xmlns:c16="http://schemas.microsoft.com/office/drawing/2014/chart" uri="{C3380CC4-5D6E-409C-BE32-E72D297353CC}">
              <c16:uniqueId val="{00000000-3E39-4A63-8009-716CB756C2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9-4A63-8009-716CB756C2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A-47BD-A8E0-7705C8157F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A-47BD-A8E0-7705C8157F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4-4562-9682-ADA80467A1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4-4562-9682-ADA80467A1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A-493C-A9B8-AF87153660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A-493C-A9B8-AF87153660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9-47C3-8B34-2B94CD6A3F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9-47C3-8B34-2B94CD6A3F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1444.25</c:v>
                </c:pt>
                <c:pt idx="1">
                  <c:v>1421.7</c:v>
                </c:pt>
                <c:pt idx="2">
                  <c:v>1348.38</c:v>
                </c:pt>
                <c:pt idx="3">
                  <c:v>1654.62</c:v>
                </c:pt>
                <c:pt idx="4">
                  <c:v>1322.89</c:v>
                </c:pt>
              </c:numCache>
            </c:numRef>
          </c:val>
          <c:extLst>
            <c:ext xmlns:c16="http://schemas.microsoft.com/office/drawing/2014/chart" uri="{C3380CC4-5D6E-409C-BE32-E72D297353CC}">
              <c16:uniqueId val="{00000000-A3EF-4C8C-9BEC-94D8AF58A4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3EF-4C8C-9BEC-94D8AF58A4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37.840000000000003</c:v>
                </c:pt>
                <c:pt idx="1">
                  <c:v>27.55</c:v>
                </c:pt>
                <c:pt idx="2">
                  <c:v>32.85</c:v>
                </c:pt>
                <c:pt idx="3">
                  <c:v>27.5</c:v>
                </c:pt>
                <c:pt idx="4">
                  <c:v>33.92</c:v>
                </c:pt>
              </c:numCache>
            </c:numRef>
          </c:val>
          <c:extLst>
            <c:ext xmlns:c16="http://schemas.microsoft.com/office/drawing/2014/chart" uri="{C3380CC4-5D6E-409C-BE32-E72D297353CC}">
              <c16:uniqueId val="{00000000-7659-4068-8770-3F3C34CAD4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659-4068-8770-3F3C34CAD4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461.29</c:v>
                </c:pt>
                <c:pt idx="1">
                  <c:v>641.98</c:v>
                </c:pt>
                <c:pt idx="2">
                  <c:v>530.86</c:v>
                </c:pt>
                <c:pt idx="3">
                  <c:v>646.97</c:v>
                </c:pt>
                <c:pt idx="4">
                  <c:v>492.87</c:v>
                </c:pt>
              </c:numCache>
            </c:numRef>
          </c:val>
          <c:extLst>
            <c:ext xmlns:c16="http://schemas.microsoft.com/office/drawing/2014/chart" uri="{C3380CC4-5D6E-409C-BE32-E72D297353CC}">
              <c16:uniqueId val="{00000000-2B39-4980-8875-3C7FE92B15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B39-4980-8875-3C7FE92B15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5" zoomScaleNormal="100" workbookViewId="0">
      <selection activeCell="BM87" sqref="BM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4580</v>
      </c>
      <c r="AM8" s="51"/>
      <c r="AN8" s="51"/>
      <c r="AO8" s="51"/>
      <c r="AP8" s="51"/>
      <c r="AQ8" s="51"/>
      <c r="AR8" s="51"/>
      <c r="AS8" s="51"/>
      <c r="AT8" s="46">
        <f>データ!T6</f>
        <v>282.92</v>
      </c>
      <c r="AU8" s="46"/>
      <c r="AV8" s="46"/>
      <c r="AW8" s="46"/>
      <c r="AX8" s="46"/>
      <c r="AY8" s="46"/>
      <c r="AZ8" s="46"/>
      <c r="BA8" s="46"/>
      <c r="BB8" s="46">
        <f>データ!U6</f>
        <v>16.190000000000001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19.690000000000001</v>
      </c>
      <c r="Q10" s="46"/>
      <c r="R10" s="46"/>
      <c r="S10" s="46"/>
      <c r="T10" s="46"/>
      <c r="U10" s="46"/>
      <c r="V10" s="46"/>
      <c r="W10" s="46">
        <f>データ!Q6</f>
        <v>100</v>
      </c>
      <c r="X10" s="46"/>
      <c r="Y10" s="46"/>
      <c r="Z10" s="46"/>
      <c r="AA10" s="46"/>
      <c r="AB10" s="46"/>
      <c r="AC10" s="46"/>
      <c r="AD10" s="51">
        <f>データ!R6</f>
        <v>3060</v>
      </c>
      <c r="AE10" s="51"/>
      <c r="AF10" s="51"/>
      <c r="AG10" s="51"/>
      <c r="AH10" s="51"/>
      <c r="AI10" s="51"/>
      <c r="AJ10" s="51"/>
      <c r="AK10" s="2"/>
      <c r="AL10" s="51">
        <f>データ!V6</f>
        <v>896</v>
      </c>
      <c r="AM10" s="51"/>
      <c r="AN10" s="51"/>
      <c r="AO10" s="51"/>
      <c r="AP10" s="51"/>
      <c r="AQ10" s="51"/>
      <c r="AR10" s="51"/>
      <c r="AS10" s="51"/>
      <c r="AT10" s="46">
        <f>データ!W6</f>
        <v>0.51</v>
      </c>
      <c r="AU10" s="46"/>
      <c r="AV10" s="46"/>
      <c r="AW10" s="46"/>
      <c r="AX10" s="46"/>
      <c r="AY10" s="46"/>
      <c r="AZ10" s="46"/>
      <c r="BA10" s="46"/>
      <c r="BB10" s="46">
        <f>データ!X6</f>
        <v>1756.86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sbuiCQmrztue9vQOYxLJyKKucXmey8PW99xoBXSkt8oH0gKgpqKS7AXuYvMFPsK6+w4P/yYTe4F8XZHjFbdcOQ==" saltValue="j0pOPtwV0oExixB19u67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324485</v>
      </c>
      <c r="D6" s="33">
        <f t="shared" si="3"/>
        <v>47</v>
      </c>
      <c r="E6" s="33">
        <f t="shared" si="3"/>
        <v>17</v>
      </c>
      <c r="F6" s="33">
        <f t="shared" si="3"/>
        <v>4</v>
      </c>
      <c r="G6" s="33">
        <f t="shared" si="3"/>
        <v>0</v>
      </c>
      <c r="H6" s="33" t="str">
        <f t="shared" si="3"/>
        <v>島根県　美郷町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19.690000000000001</v>
      </c>
      <c r="Q6" s="34">
        <f t="shared" si="3"/>
        <v>100</v>
      </c>
      <c r="R6" s="34">
        <f t="shared" si="3"/>
        <v>3060</v>
      </c>
      <c r="S6" s="34">
        <f t="shared" si="3"/>
        <v>4580</v>
      </c>
      <c r="T6" s="34">
        <f t="shared" si="3"/>
        <v>282.92</v>
      </c>
      <c r="U6" s="34">
        <f t="shared" si="3"/>
        <v>16.190000000000001</v>
      </c>
      <c r="V6" s="34">
        <f t="shared" si="3"/>
        <v>896</v>
      </c>
      <c r="W6" s="34">
        <f t="shared" si="3"/>
        <v>0.51</v>
      </c>
      <c r="X6" s="34">
        <f t="shared" si="3"/>
        <v>1756.86</v>
      </c>
      <c r="Y6" s="35">
        <f>IF(Y7="",NA(),Y7)</f>
        <v>99.22</v>
      </c>
      <c r="Z6" s="35">
        <f t="shared" ref="Z6:AH6" si="4">IF(Z7="",NA(),Z7)</f>
        <v>99.15</v>
      </c>
      <c r="AA6" s="35">
        <f t="shared" si="4"/>
        <v>99.28</v>
      </c>
      <c r="AB6" s="35">
        <f t="shared" si="4"/>
        <v>99.65</v>
      </c>
      <c r="AC6" s="35">
        <f t="shared" si="4"/>
        <v>99.33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1444.25</v>
      </c>
      <c r="BG6" s="35">
        <f t="shared" ref="BG6:BO6" si="7">IF(BG7="",NA(),BG7)</f>
        <v>1421.7</v>
      </c>
      <c r="BH6" s="35">
        <f t="shared" si="7"/>
        <v>1348.38</v>
      </c>
      <c r="BI6" s="35">
        <f t="shared" si="7"/>
        <v>1654.62</v>
      </c>
      <c r="BJ6" s="35">
        <f t="shared" si="7"/>
        <v>1322.89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37.840000000000003</v>
      </c>
      <c r="BR6" s="35">
        <f t="shared" ref="BR6:BZ6" si="8">IF(BR7="",NA(),BR7)</f>
        <v>27.55</v>
      </c>
      <c r="BS6" s="35">
        <f t="shared" si="8"/>
        <v>32.85</v>
      </c>
      <c r="BT6" s="35">
        <f t="shared" si="8"/>
        <v>27.5</v>
      </c>
      <c r="BU6" s="35">
        <f t="shared" si="8"/>
        <v>33.92</v>
      </c>
      <c r="BV6" s="35">
        <f t="shared" si="8"/>
        <v>66.22</v>
      </c>
      <c r="BW6" s="35">
        <f t="shared" si="8"/>
        <v>69.87</v>
      </c>
      <c r="BX6" s="35">
        <f t="shared" si="8"/>
        <v>74.3</v>
      </c>
      <c r="BY6" s="35">
        <f t="shared" si="8"/>
        <v>72.260000000000005</v>
      </c>
      <c r="BZ6" s="35">
        <f t="shared" si="8"/>
        <v>71.84</v>
      </c>
      <c r="CA6" s="34" t="str">
        <f>IF(CA7="","",IF(CA7="-","【-】","【"&amp;SUBSTITUTE(TEXT(CA7,"#,##0.00"),"-","△")&amp;"】"))</f>
        <v>【74.17】</v>
      </c>
      <c r="CB6" s="35">
        <f>IF(CB7="",NA(),CB7)</f>
        <v>461.29</v>
      </c>
      <c r="CC6" s="35">
        <f t="shared" ref="CC6:CK6" si="9">IF(CC7="",NA(),CC7)</f>
        <v>641.98</v>
      </c>
      <c r="CD6" s="35">
        <f t="shared" si="9"/>
        <v>530.86</v>
      </c>
      <c r="CE6" s="35">
        <f t="shared" si="9"/>
        <v>646.97</v>
      </c>
      <c r="CF6" s="35">
        <f t="shared" si="9"/>
        <v>492.87</v>
      </c>
      <c r="CG6" s="35">
        <f t="shared" si="9"/>
        <v>246.72</v>
      </c>
      <c r="CH6" s="35">
        <f t="shared" si="9"/>
        <v>234.96</v>
      </c>
      <c r="CI6" s="35">
        <f t="shared" si="9"/>
        <v>221.81</v>
      </c>
      <c r="CJ6" s="35">
        <f t="shared" si="9"/>
        <v>230.02</v>
      </c>
      <c r="CK6" s="35">
        <f t="shared" si="9"/>
        <v>228.47</v>
      </c>
      <c r="CL6" s="34" t="str">
        <f>IF(CL7="","",IF(CL7="-","【-】","【"&amp;SUBSTITUTE(TEXT(CL7,"#,##0.00"),"-","△")&amp;"】"))</f>
        <v>【218.56】</v>
      </c>
      <c r="CM6" s="35">
        <f>IF(CM7="",NA(),CM7)</f>
        <v>28.5</v>
      </c>
      <c r="CN6" s="35">
        <f t="shared" ref="CN6:CV6" si="10">IF(CN7="",NA(),CN7)</f>
        <v>27.13</v>
      </c>
      <c r="CO6" s="35">
        <f t="shared" si="10"/>
        <v>27.38</v>
      </c>
      <c r="CP6" s="35">
        <f t="shared" si="10"/>
        <v>25.88</v>
      </c>
      <c r="CQ6" s="35">
        <f t="shared" si="10"/>
        <v>28.13</v>
      </c>
      <c r="CR6" s="35">
        <f t="shared" si="10"/>
        <v>41.35</v>
      </c>
      <c r="CS6" s="35">
        <f t="shared" si="10"/>
        <v>42.9</v>
      </c>
      <c r="CT6" s="35">
        <f t="shared" si="10"/>
        <v>43.36</v>
      </c>
      <c r="CU6" s="35">
        <f t="shared" si="10"/>
        <v>42.56</v>
      </c>
      <c r="CV6" s="35">
        <f t="shared" si="10"/>
        <v>42.47</v>
      </c>
      <c r="CW6" s="34" t="str">
        <f>IF(CW7="","",IF(CW7="-","【-】","【"&amp;SUBSTITUTE(TEXT(CW7,"#,##0.00"),"-","△")&amp;"】"))</f>
        <v>【42.86】</v>
      </c>
      <c r="CX6" s="35">
        <f>IF(CX7="",NA(),CX7)</f>
        <v>79.55</v>
      </c>
      <c r="CY6" s="35">
        <f t="shared" ref="CY6:DG6" si="11">IF(CY7="",NA(),CY7)</f>
        <v>76.45</v>
      </c>
      <c r="CZ6" s="35">
        <f t="shared" si="11"/>
        <v>77.03</v>
      </c>
      <c r="DA6" s="35">
        <f t="shared" si="11"/>
        <v>77.02</v>
      </c>
      <c r="DB6" s="35">
        <f t="shared" si="11"/>
        <v>77.790000000000006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324485</v>
      </c>
      <c r="D7" s="37">
        <v>47</v>
      </c>
      <c r="E7" s="37">
        <v>17</v>
      </c>
      <c r="F7" s="37">
        <v>4</v>
      </c>
      <c r="G7" s="37">
        <v>0</v>
      </c>
      <c r="H7" s="37" t="s">
        <v>97</v>
      </c>
      <c r="I7" s="37" t="s">
        <v>98</v>
      </c>
      <c r="J7" s="37" t="s">
        <v>99</v>
      </c>
      <c r="K7" s="37" t="s">
        <v>100</v>
      </c>
      <c r="L7" s="37" t="s">
        <v>101</v>
      </c>
      <c r="M7" s="37" t="s">
        <v>102</v>
      </c>
      <c r="N7" s="38" t="s">
        <v>103</v>
      </c>
      <c r="O7" s="38" t="s">
        <v>104</v>
      </c>
      <c r="P7" s="38">
        <v>19.690000000000001</v>
      </c>
      <c r="Q7" s="38">
        <v>100</v>
      </c>
      <c r="R7" s="38">
        <v>3060</v>
      </c>
      <c r="S7" s="38">
        <v>4580</v>
      </c>
      <c r="T7" s="38">
        <v>282.92</v>
      </c>
      <c r="U7" s="38">
        <v>16.190000000000001</v>
      </c>
      <c r="V7" s="38">
        <v>896</v>
      </c>
      <c r="W7" s="38">
        <v>0.51</v>
      </c>
      <c r="X7" s="38">
        <v>1756.86</v>
      </c>
      <c r="Y7" s="38">
        <v>99.22</v>
      </c>
      <c r="Z7" s="38">
        <v>99.15</v>
      </c>
      <c r="AA7" s="38">
        <v>99.28</v>
      </c>
      <c r="AB7" s="38">
        <v>99.65</v>
      </c>
      <c r="AC7" s="38">
        <v>99.33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1444.25</v>
      </c>
      <c r="BG7" s="38">
        <v>1421.7</v>
      </c>
      <c r="BH7" s="38">
        <v>1348.38</v>
      </c>
      <c r="BI7" s="38">
        <v>1654.62</v>
      </c>
      <c r="BJ7" s="38">
        <v>1322.89</v>
      </c>
      <c r="BK7" s="38">
        <v>1434.89</v>
      </c>
      <c r="BL7" s="38">
        <v>1298.9100000000001</v>
      </c>
      <c r="BM7" s="38">
        <v>1243.71</v>
      </c>
      <c r="BN7" s="38">
        <v>1194.1500000000001</v>
      </c>
      <c r="BO7" s="38">
        <v>1206.79</v>
      </c>
      <c r="BP7" s="38">
        <v>1218.7</v>
      </c>
      <c r="BQ7" s="38">
        <v>37.840000000000003</v>
      </c>
      <c r="BR7" s="38">
        <v>27.55</v>
      </c>
      <c r="BS7" s="38">
        <v>32.85</v>
      </c>
      <c r="BT7" s="38">
        <v>27.5</v>
      </c>
      <c r="BU7" s="38">
        <v>33.92</v>
      </c>
      <c r="BV7" s="38">
        <v>66.22</v>
      </c>
      <c r="BW7" s="38">
        <v>69.87</v>
      </c>
      <c r="BX7" s="38">
        <v>74.3</v>
      </c>
      <c r="BY7" s="38">
        <v>72.260000000000005</v>
      </c>
      <c r="BZ7" s="38">
        <v>71.84</v>
      </c>
      <c r="CA7" s="38">
        <v>74.17</v>
      </c>
      <c r="CB7" s="38">
        <v>461.29</v>
      </c>
      <c r="CC7" s="38">
        <v>641.98</v>
      </c>
      <c r="CD7" s="38">
        <v>530.86</v>
      </c>
      <c r="CE7" s="38">
        <v>646.97</v>
      </c>
      <c r="CF7" s="38">
        <v>492.87</v>
      </c>
      <c r="CG7" s="38">
        <v>246.72</v>
      </c>
      <c r="CH7" s="38">
        <v>234.96</v>
      </c>
      <c r="CI7" s="38">
        <v>221.81</v>
      </c>
      <c r="CJ7" s="38">
        <v>230.02</v>
      </c>
      <c r="CK7" s="38">
        <v>228.47</v>
      </c>
      <c r="CL7" s="38">
        <v>218.56</v>
      </c>
      <c r="CM7" s="38">
        <v>28.5</v>
      </c>
      <c r="CN7" s="38">
        <v>27.13</v>
      </c>
      <c r="CO7" s="38">
        <v>27.38</v>
      </c>
      <c r="CP7" s="38">
        <v>25.88</v>
      </c>
      <c r="CQ7" s="38">
        <v>28.13</v>
      </c>
      <c r="CR7" s="38">
        <v>41.35</v>
      </c>
      <c r="CS7" s="38">
        <v>42.9</v>
      </c>
      <c r="CT7" s="38">
        <v>43.36</v>
      </c>
      <c r="CU7" s="38">
        <v>42.56</v>
      </c>
      <c r="CV7" s="38">
        <v>42.47</v>
      </c>
      <c r="CW7" s="38">
        <v>42.86</v>
      </c>
      <c r="CX7" s="38">
        <v>79.55</v>
      </c>
      <c r="CY7" s="38">
        <v>76.45</v>
      </c>
      <c r="CZ7" s="38">
        <v>77.03</v>
      </c>
      <c r="DA7" s="38">
        <v>77.02</v>
      </c>
      <c r="DB7" s="38">
        <v>77.790000000000006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2020-12-04T02:56:50Z</dcterms:created>
  <dcterms:modified xsi:type="dcterms:W3CDTF">2021-01-29T02:59:34Z</dcterms:modified>
  <cp:category/>
</cp:coreProperties>
</file>