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80特地\"/>
    </mc:Choice>
  </mc:AlternateContent>
  <workbookProtection workbookAlgorithmName="SHA-512" workbookHashValue="k6Se2mkuBjToHiEXwCeeOTz4o1zzKYUeaRi7Y1rZ7UycdGkkUf5SRP9aV/6JhuLsr94ORSpQYdCAl86R93qpFQ==" workbookSaltValue="IMu2iCgNrJNCGj/GUdDgw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E85" i="4"/>
  <c r="BB10" i="4"/>
  <c r="AT10" i="4"/>
  <c r="AL10" i="4"/>
  <c r="AD10" i="4"/>
  <c r="P10" i="4"/>
  <c r="I10" i="4"/>
  <c r="B10" i="4"/>
  <c r="AT8" i="4"/>
  <c r="W8" i="4"/>
  <c r="P8" i="4"/>
  <c r="I8" i="4"/>
  <c r="B6" i="4"/>
</calcChain>
</file>

<file path=xl/sharedStrings.xml><?xml version="1.0" encoding="utf-8"?>
<sst xmlns="http://schemas.openxmlformats.org/spreadsheetml/2006/main" count="325" uniqueCount="117">
  <si>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</si>
  <si>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</si>
  <si>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</si>
  <si>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</si>
  <si>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</si>
  <si>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</si>
  <si>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</si>
  <si>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</si>
  <si>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</si>
  <si>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</si>
  <si>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</si>
  <si>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</si>
  <si>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</si>
  <si>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</si>
  <si>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</si>
  <si>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</si>
  <si>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</si>
  <si>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</si>
  <si>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</si>
  <si>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</si>
  <si>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</si>
  <si>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</si>
  <si>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</si>
  <si>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</si>
  <si>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</si>
  <si>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</si>
  <si>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</si>
  <si>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</si>
  <si>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</si>
  <si>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</si>
  <si>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</si>
  <si>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</si>
  <si>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</si>
  <si>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</si>
  <si>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</si>
  <si>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</si>
  <si>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</si>
  <si>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</si>
  <si>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</si>
  <si>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</si>
  <si>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</si>
  <si>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</si>
  <si>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</si>
  <si>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</si>
  <si>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</si>
  <si>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</si>
  <si>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</si>
  <si>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</si>
  <si>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</si>
  <si>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</si>
  <si>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</si>
  <si>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</si>
  <si>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</si>
  <si>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</si>
  <si>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</si>
  <si>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</si>
  <si>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</si>
  <si>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</si>
  <si>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</si>
  <si>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</si>
  <si>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</si>
  <si>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</si>
  <si>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</si>
  <si>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</si>
  <si>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</si>
  <si>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</si>
  <si>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</si>
  <si>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</si>
  <si>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</si>
  <si>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</si>
  <si>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</si>
  <si>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</si>
  <si>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</si>
  <si>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</si>
  <si>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</si>
  <si>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</si>
  <si>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</si>
  <si>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</si>
  <si>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</si>
  <si>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</si>
  <si>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</si>
  <si>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</si>
  <si>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</si>
  <si>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</si>
  <si>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</si>
  <si>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</si>
  <si>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</si>
  <si>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</si>
  <si>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</si>
  <si>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</si>
  <si>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</si>
  <si>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</si>
  <si>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</si>
  <si>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</si>
  <si>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</si>
  <si>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</si>
  <si>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</si>
  <si>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</si>
  <si>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</si>
  <si>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</si>
  <si>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</si>
  <si>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</si>
  <si>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</si>
  <si>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</si>
  <si>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</si>
  <si>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</si>
  <si>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</si>
  <si>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</si>
  <si>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</si>
  <si>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</si>
  <si>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</si>
  <si>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</si>
  <si>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</si>
  <si>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</si>
  <si>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的化初年度となる令和元年度は、経常収支比率が100％を超えており、単年度収支は黒字であった。また、累積欠損金比率はゼロであり、流動比率は100%を超えている。しかし、引き続き浄化槽設置は進めていくため、企業債残高に注視した事業計画を立てる必要がある。企業債残高対事業規模比率は類似団体に比較すると低いが、浄化槽設置を進めると上昇することが見込まれるため、適正な数値を維持できるよう努める必要がある。
　経費回収率は100%を下回っており、繰出金に依存せず経営できる体質への転換が必要である。
　施設利用率については、類似団体を下回っているが、人口減少により浄化槽の処理能力に余裕ができていることも要因と考えられる。</t>
    <rPh sb="1" eb="3">
      <t>ホウテキ</t>
    </rPh>
    <rPh sb="3" eb="4">
      <t>カ</t>
    </rPh>
    <rPh sb="4" eb="7">
      <t>ショネンド</t>
    </rPh>
    <rPh sb="10" eb="12">
      <t>レイワ</t>
    </rPh>
    <rPh sb="12" eb="14">
      <t>ガンネン</t>
    </rPh>
    <rPh sb="14" eb="15">
      <t>ド</t>
    </rPh>
    <rPh sb="17" eb="19">
      <t>ケイジョウ</t>
    </rPh>
    <rPh sb="19" eb="21">
      <t>シュウシ</t>
    </rPh>
    <rPh sb="21" eb="23">
      <t>ヒリツ</t>
    </rPh>
    <rPh sb="29" eb="30">
      <t>コ</t>
    </rPh>
    <rPh sb="35" eb="38">
      <t>タンネンド</t>
    </rPh>
    <rPh sb="38" eb="40">
      <t>シュウシ</t>
    </rPh>
    <rPh sb="41" eb="43">
      <t>クロジ</t>
    </rPh>
    <rPh sb="65" eb="67">
      <t>リュウドウ</t>
    </rPh>
    <rPh sb="67" eb="69">
      <t>ヒリツ</t>
    </rPh>
    <rPh sb="75" eb="76">
      <t>コ</t>
    </rPh>
    <rPh sb="85" eb="86">
      <t>ヒ</t>
    </rPh>
    <rPh sb="87" eb="88">
      <t>ツヅ</t>
    </rPh>
    <rPh sb="89" eb="92">
      <t>ジョウカソウ</t>
    </rPh>
    <rPh sb="92" eb="94">
      <t>セッチ</t>
    </rPh>
    <rPh sb="95" eb="96">
      <t>スス</t>
    </rPh>
    <rPh sb="103" eb="105">
      <t>キギョウ</t>
    </rPh>
    <rPh sb="105" eb="106">
      <t>サイ</t>
    </rPh>
    <rPh sb="106" eb="108">
      <t>ザンダカ</t>
    </rPh>
    <rPh sb="109" eb="111">
      <t>チュウシ</t>
    </rPh>
    <rPh sb="113" eb="115">
      <t>ジギョウ</t>
    </rPh>
    <rPh sb="115" eb="117">
      <t>ケイカク</t>
    </rPh>
    <rPh sb="118" eb="119">
      <t>タ</t>
    </rPh>
    <rPh sb="121" eb="123">
      <t>ヒツヨウ</t>
    </rPh>
    <rPh sb="127" eb="129">
      <t>キギョウ</t>
    </rPh>
    <rPh sb="129" eb="130">
      <t>サイ</t>
    </rPh>
    <rPh sb="130" eb="132">
      <t>ザンダカ</t>
    </rPh>
    <rPh sb="132" eb="133">
      <t>タイ</t>
    </rPh>
    <rPh sb="133" eb="135">
      <t>ジギョウ</t>
    </rPh>
    <rPh sb="135" eb="137">
      <t>キボ</t>
    </rPh>
    <rPh sb="137" eb="139">
      <t>ヒリツ</t>
    </rPh>
    <rPh sb="140" eb="142">
      <t>ルイジ</t>
    </rPh>
    <rPh sb="142" eb="144">
      <t>ダンタイ</t>
    </rPh>
    <rPh sb="145" eb="147">
      <t>ヒカク</t>
    </rPh>
    <rPh sb="150" eb="151">
      <t>ヒク</t>
    </rPh>
    <rPh sb="154" eb="157">
      <t>ジョウカソウ</t>
    </rPh>
    <rPh sb="157" eb="159">
      <t>セッチ</t>
    </rPh>
    <rPh sb="160" eb="161">
      <t>スス</t>
    </rPh>
    <rPh sb="164" eb="166">
      <t>ジョウショウ</t>
    </rPh>
    <rPh sb="171" eb="173">
      <t>ミコ</t>
    </rPh>
    <rPh sb="179" eb="181">
      <t>テキセイ</t>
    </rPh>
    <rPh sb="182" eb="184">
      <t>スウチ</t>
    </rPh>
    <rPh sb="185" eb="187">
      <t>イジ</t>
    </rPh>
    <rPh sb="192" eb="193">
      <t>ツト</t>
    </rPh>
    <rPh sb="195" eb="197">
      <t>ヒツヨウ</t>
    </rPh>
    <rPh sb="203" eb="205">
      <t>ケイヒ</t>
    </rPh>
    <rPh sb="205" eb="207">
      <t>カイシュウ</t>
    </rPh>
    <rPh sb="207" eb="208">
      <t>リツ</t>
    </rPh>
    <rPh sb="214" eb="216">
      <t>シタマワ</t>
    </rPh>
    <rPh sb="221" eb="223">
      <t>クリダ</t>
    </rPh>
    <rPh sb="223" eb="224">
      <t>キン</t>
    </rPh>
    <rPh sb="225" eb="227">
      <t>イゾン</t>
    </rPh>
    <rPh sb="229" eb="231">
      <t>ケイエイ</t>
    </rPh>
    <rPh sb="234" eb="236">
      <t>タイシツ</t>
    </rPh>
    <rPh sb="238" eb="240">
      <t>テンカン</t>
    </rPh>
    <rPh sb="241" eb="243">
      <t>ヒツヨウ</t>
    </rPh>
    <rPh sb="249" eb="251">
      <t>シセツ</t>
    </rPh>
    <rPh sb="251" eb="253">
      <t>リヨウ</t>
    </rPh>
    <rPh sb="253" eb="254">
      <t>リツ</t>
    </rPh>
    <rPh sb="260" eb="262">
      <t>ルイジ</t>
    </rPh>
    <rPh sb="262" eb="264">
      <t>ダンタイ</t>
    </rPh>
    <rPh sb="265" eb="267">
      <t>シタマワ</t>
    </rPh>
    <rPh sb="273" eb="275">
      <t>ジンコウ</t>
    </rPh>
    <rPh sb="275" eb="277">
      <t>ゲンショウ</t>
    </rPh>
    <rPh sb="280" eb="283">
      <t>ジョウカソウ</t>
    </rPh>
    <rPh sb="284" eb="286">
      <t>ショリ</t>
    </rPh>
    <rPh sb="286" eb="288">
      <t>ノウリョク</t>
    </rPh>
    <rPh sb="289" eb="291">
      <t>ヨユウ</t>
    </rPh>
    <rPh sb="300" eb="302">
      <t>ヨウイン</t>
    </rPh>
    <rPh sb="303" eb="304">
      <t>カンガ</t>
    </rPh>
    <phoneticPr fontId="4"/>
  </si>
  <si>
    <t>　有形固定資産減価償却率は類似団体よりも高く、老朽化度合いは高いと言える。供用開始から15年以上が経過しているものもあり、故障については、都度、修繕を行っている状況である。
　今後は、設備の更新等も見据え、経営を圧迫することのないよう努めていく必要がある。</t>
    <rPh sb="1" eb="3">
      <t>ユウケイ</t>
    </rPh>
    <rPh sb="3" eb="5">
      <t>コテイ</t>
    </rPh>
    <rPh sb="5" eb="7">
      <t>シサン</t>
    </rPh>
    <rPh sb="7" eb="9">
      <t>ゲンカ</t>
    </rPh>
    <rPh sb="9" eb="11">
      <t>ショウキャク</t>
    </rPh>
    <rPh sb="11" eb="12">
      <t>リツ</t>
    </rPh>
    <rPh sb="13" eb="15">
      <t>ルイジ</t>
    </rPh>
    <rPh sb="15" eb="17">
      <t>ダンタイ</t>
    </rPh>
    <rPh sb="20" eb="21">
      <t>タカ</t>
    </rPh>
    <rPh sb="23" eb="26">
      <t>ロウキュウカ</t>
    </rPh>
    <rPh sb="26" eb="28">
      <t>ドア</t>
    </rPh>
    <rPh sb="30" eb="31">
      <t>タカ</t>
    </rPh>
    <rPh sb="33" eb="34">
      <t>イ</t>
    </rPh>
    <rPh sb="92" eb="94">
      <t>セツビ</t>
    </rPh>
    <rPh sb="95" eb="97">
      <t>コウシン</t>
    </rPh>
    <rPh sb="97" eb="98">
      <t>トウ</t>
    </rPh>
    <rPh sb="99" eb="101">
      <t>ミス</t>
    </rPh>
    <rPh sb="117" eb="118">
      <t>ツト</t>
    </rPh>
    <rPh sb="122" eb="124">
      <t>ヒツヨウ</t>
    </rPh>
    <phoneticPr fontId="4"/>
  </si>
  <si>
    <t>　今後も浄化槽の設置は進めていくことから、中長期の更新需要見通しを検討し、財政収支見通しを踏まえた財源の確保を図り、健全経営を行っていく。</t>
    <rPh sb="1" eb="3">
      <t>コンゴ</t>
    </rPh>
    <rPh sb="4" eb="7">
      <t>ジョウカソウ</t>
    </rPh>
    <rPh sb="8" eb="10">
      <t>セッチ</t>
    </rPh>
    <rPh sb="11" eb="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</si>
</sst>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D-40AB-847F-0D9ED82FB2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AD-40AB-847F-0D9ED82FB2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37.15</c:v>
                </c:pt>
              </c:numCache>
            </c:numRef>
          </c:val>
          <c:extLst>
            <c:ext xmlns:c16="http://schemas.microsoft.com/office/drawing/2014/chart" uri="{C3380CC4-5D6E-409C-BE32-E72D297353CC}">
              <c16:uniqueId val="{00000000-AE41-4B3B-8FB5-62CDAAB55E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59.64</c:v>
                </c:pt>
              </c:numCache>
            </c:numRef>
          </c:val>
          <c:smooth val="0"/>
          <c:extLst>
            <c:ext xmlns:c16="http://schemas.microsoft.com/office/drawing/2014/chart" uri="{C3380CC4-5D6E-409C-BE32-E72D297353CC}">
              <c16:uniqueId val="{00000001-AE41-4B3B-8FB5-62CDAAB55E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11F-49AD-9862-509FB42FAA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90.63</c:v>
                </c:pt>
              </c:numCache>
            </c:numRef>
          </c:val>
          <c:smooth val="0"/>
          <c:extLst>
            <c:ext xmlns:c16="http://schemas.microsoft.com/office/drawing/2014/chart" uri="{C3380CC4-5D6E-409C-BE32-E72D297353CC}">
              <c16:uniqueId val="{00000001-211F-49AD-9862-509FB42FAA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117.28</c:v>
                </c:pt>
              </c:numCache>
            </c:numRef>
          </c:val>
          <c:extLst>
            <c:ext xmlns:c16="http://schemas.microsoft.com/office/drawing/2014/chart" uri="{C3380CC4-5D6E-409C-BE32-E72D297353CC}">
              <c16:uniqueId val="{00000000-0C5C-487E-A1AD-5AC6D88494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96.05</c:v>
                </c:pt>
              </c:numCache>
            </c:numRef>
          </c:val>
          <c:smooth val="0"/>
          <c:extLst>
            <c:ext xmlns:c16="http://schemas.microsoft.com/office/drawing/2014/chart" uri="{C3380CC4-5D6E-409C-BE32-E72D297353CC}">
              <c16:uniqueId val="{00000001-0C5C-487E-A1AD-5AC6D88494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30.2</c:v>
                </c:pt>
              </c:numCache>
            </c:numRef>
          </c:val>
          <c:extLst>
            <c:ext xmlns:c16="http://schemas.microsoft.com/office/drawing/2014/chart" uri="{C3380CC4-5D6E-409C-BE32-E72D297353CC}">
              <c16:uniqueId val="{00000000-2B98-45CB-B8FE-095FEFFCD3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23.76</c:v>
                </c:pt>
              </c:numCache>
            </c:numRef>
          </c:val>
          <c:smooth val="0"/>
          <c:extLst>
            <c:ext xmlns:c16="http://schemas.microsoft.com/office/drawing/2014/chart" uri="{C3380CC4-5D6E-409C-BE32-E72D297353CC}">
              <c16:uniqueId val="{00000001-2B98-45CB-B8FE-095FEFFCD3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4-45E8-B23F-DB34CC7BF4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E4-45E8-B23F-DB34CC7BF4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B1-47EA-A533-0A709D0E42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123.82</c:v>
                </c:pt>
              </c:numCache>
            </c:numRef>
          </c:val>
          <c:smooth val="0"/>
          <c:extLst>
            <c:ext xmlns:c16="http://schemas.microsoft.com/office/drawing/2014/chart" uri="{C3380CC4-5D6E-409C-BE32-E72D297353CC}">
              <c16:uniqueId val="{00000001-E3B1-47EA-A533-0A709D0E42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120.38</c:v>
                </c:pt>
              </c:numCache>
            </c:numRef>
          </c:val>
          <c:extLst>
            <c:ext xmlns:c16="http://schemas.microsoft.com/office/drawing/2014/chart" uri="{C3380CC4-5D6E-409C-BE32-E72D297353CC}">
              <c16:uniqueId val="{00000000-8372-4C32-9FEF-C430AFCF32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89.72</c:v>
                </c:pt>
              </c:numCache>
            </c:numRef>
          </c:val>
          <c:smooth val="0"/>
          <c:extLst>
            <c:ext xmlns:c16="http://schemas.microsoft.com/office/drawing/2014/chart" uri="{C3380CC4-5D6E-409C-BE32-E72D297353CC}">
              <c16:uniqueId val="{00000001-8372-4C32-9FEF-C430AFCF32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32.15</c:v>
                </c:pt>
              </c:numCache>
            </c:numRef>
          </c:val>
          <c:extLst>
            <c:ext xmlns:c16="http://schemas.microsoft.com/office/drawing/2014/chart" uri="{C3380CC4-5D6E-409C-BE32-E72D297353CC}">
              <c16:uniqueId val="{00000000-5F4F-4DE0-B1D1-E7980F158B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270.57</c:v>
                </c:pt>
              </c:numCache>
            </c:numRef>
          </c:val>
          <c:smooth val="0"/>
          <c:extLst>
            <c:ext xmlns:c16="http://schemas.microsoft.com/office/drawing/2014/chart" uri="{C3380CC4-5D6E-409C-BE32-E72D297353CC}">
              <c16:uniqueId val="{00000001-5F4F-4DE0-B1D1-E7980F158B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94.23</c:v>
                </c:pt>
              </c:numCache>
            </c:numRef>
          </c:val>
          <c:extLst>
            <c:ext xmlns:c16="http://schemas.microsoft.com/office/drawing/2014/chart" uri="{C3380CC4-5D6E-409C-BE32-E72D297353CC}">
              <c16:uniqueId val="{00000000-630D-4E15-8B8A-FDD60A6F84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630D-4E15-8B8A-FDD60A6F84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276.64</c:v>
                </c:pt>
              </c:numCache>
            </c:numRef>
          </c:val>
          <c:extLst>
            <c:ext xmlns:c16="http://schemas.microsoft.com/office/drawing/2014/chart" uri="{C3380CC4-5D6E-409C-BE32-E72D297353CC}">
              <c16:uniqueId val="{00000000-E77E-4746-A087-443D264E2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269.33</c:v>
                </c:pt>
              </c:numCache>
            </c:numRef>
          </c:val>
          <c:smooth val="0"/>
          <c:extLst>
            <c:ext xmlns:c16="http://schemas.microsoft.com/office/drawing/2014/chart" uri="{C3380CC4-5D6E-409C-BE32-E72D297353CC}">
              <c16:uniqueId val="{00000001-E77E-4746-A087-443D264E2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飯南町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4800</v>
      </c>
      <c r="AM8" s="51"/>
      <c r="AN8" s="51"/>
      <c r="AO8" s="51"/>
      <c r="AP8" s="51"/>
      <c r="AQ8" s="51"/>
      <c r="AR8" s="51"/>
      <c r="AS8" s="51"/>
      <c r="AT8" s="46">
        <f>データ!T6</f>
        <v>242.88</v>
      </c>
      <c r="AU8" s="46"/>
      <c r="AV8" s="46"/>
      <c r="AW8" s="46"/>
      <c r="AX8" s="46"/>
      <c r="AY8" s="46"/>
      <c r="AZ8" s="46"/>
      <c r="BA8" s="46"/>
      <c r="BB8" s="46">
        <f>データ!U6</f>
        <v>19.760000000000002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67.040000000000006</v>
      </c>
      <c r="J10" s="46"/>
      <c r="K10" s="46"/>
      <c r="L10" s="46"/>
      <c r="M10" s="46"/>
      <c r="N10" s="46"/>
      <c r="O10" s="46"/>
      <c r="P10" s="46">
        <f>データ!P6</f>
        <v>32.24</v>
      </c>
      <c r="Q10" s="46"/>
      <c r="R10" s="46"/>
      <c r="S10" s="46"/>
      <c r="T10" s="46"/>
      <c r="U10" s="46"/>
      <c r="V10" s="46"/>
      <c r="W10" s="46">
        <f>データ!Q6</f>
        <v>100</v>
      </c>
      <c r="X10" s="46"/>
      <c r="Y10" s="46"/>
      <c r="Z10" s="46"/>
      <c r="AA10" s="46"/>
      <c r="AB10" s="46"/>
      <c r="AC10" s="46"/>
      <c r="AD10" s="51">
        <f>データ!R6</f>
        <v>4813</v>
      </c>
      <c r="AE10" s="51"/>
      <c r="AF10" s="51"/>
      <c r="AG10" s="51"/>
      <c r="AH10" s="51"/>
      <c r="AI10" s="51"/>
      <c r="AJ10" s="51"/>
      <c r="AK10" s="2"/>
      <c r="AL10" s="51">
        <f>データ!V6</f>
        <v>1532</v>
      </c>
      <c r="AM10" s="51"/>
      <c r="AN10" s="51"/>
      <c r="AO10" s="51"/>
      <c r="AP10" s="51"/>
      <c r="AQ10" s="51"/>
      <c r="AR10" s="51"/>
      <c r="AS10" s="51"/>
      <c r="AT10" s="46">
        <f>データ!W6</f>
        <v>0.18</v>
      </c>
      <c r="AU10" s="46"/>
      <c r="AV10" s="46"/>
      <c r="AW10" s="46"/>
      <c r="AX10" s="46"/>
      <c r="AY10" s="46"/>
      <c r="AZ10" s="46"/>
      <c r="BA10" s="46"/>
      <c r="BB10" s="46">
        <f>データ!X6</f>
        <v>8511.11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tHuPbInC7SnpKRAThQxDAXy784Q0meTUg07WaPpGINbZktSuUFkfhRwjymxrhpdJCGuqX8jTk8wb+I8d++ovQA==" saltValue="KbTPcZBu0Irqlq+vRJda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323861</v>
      </c>
      <c r="D6" s="33">
        <f t="shared" si="3"/>
        <v>46</v>
      </c>
      <c r="E6" s="33">
        <f t="shared" si="3"/>
        <v>18</v>
      </c>
      <c r="F6" s="33">
        <f t="shared" si="3"/>
        <v>0</v>
      </c>
      <c r="G6" s="33">
        <f t="shared" si="3"/>
        <v>0</v>
      </c>
      <c r="H6" s="33" t="str">
        <f t="shared" si="3"/>
        <v>島根県　飯南町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67.040000000000006</v>
      </c>
      <c r="P6" s="34">
        <f t="shared" si="3"/>
        <v>32.24</v>
      </c>
      <c r="Q6" s="34">
        <f t="shared" si="3"/>
        <v>100</v>
      </c>
      <c r="R6" s="34">
        <f t="shared" si="3"/>
        <v>4813</v>
      </c>
      <c r="S6" s="34">
        <f t="shared" si="3"/>
        <v>4800</v>
      </c>
      <c r="T6" s="34">
        <f t="shared" si="3"/>
        <v>242.88</v>
      </c>
      <c r="U6" s="34">
        <f t="shared" si="3"/>
        <v>19.760000000000002</v>
      </c>
      <c r="V6" s="34">
        <f t="shared" si="3"/>
        <v>1532</v>
      </c>
      <c r="W6" s="34">
        <f t="shared" si="3"/>
        <v>0.18</v>
      </c>
      <c r="X6" s="34">
        <f t="shared" si="3"/>
        <v>8511.11</v>
      </c>
      <c r="Y6" s="35" t="str">
        <f>IF(Y7="",NA(),Y7)</f>
        <v>-</v>
      </c>
      <c r="Z6" s="35" t="str">
        <f t="shared" ref="Z6:AH6" si="4">IF(Z7="",NA(),Z7)</f>
        <v>-</v>
      </c>
      <c r="AA6" s="35" t="str">
        <f t="shared" si="4"/>
        <v>-</v>
      </c>
      <c r="AB6" s="35" t="str">
        <f t="shared" si="4"/>
        <v>-</v>
      </c>
      <c r="AC6" s="35">
        <f t="shared" si="4"/>
        <v>117.28</v>
      </c>
      <c r="AD6" s="35" t="str">
        <f t="shared" si="4"/>
        <v>-</v>
      </c>
      <c r="AE6" s="35" t="str">
        <f t="shared" si="4"/>
        <v>-</v>
      </c>
      <c r="AF6" s="35" t="str">
        <f t="shared" si="4"/>
        <v>-</v>
      </c>
      <c r="AG6" s="35" t="str">
        <f t="shared" si="4"/>
        <v>-</v>
      </c>
      <c r="AH6" s="35">
        <f t="shared" si="4"/>
        <v>96.05</v>
      </c>
      <c r="AI6" s="34" t="str">
        <f>IF(AI7="","",IF(AI7="-","【-】","【"&amp;SUBSTITUTE(TEXT(AI7,"#,##0.00"),"-","△")&amp;"】"))</f>
        <v>【95.06】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123.82</v>
      </c>
      <c r="AT6" s="34" t="str">
        <f>IF(AT7="","",IF(AT7="-","【-】","【"&amp;SUBSTITUTE(TEXT(AT7,"#,##0.00"),"-","△")&amp;"】"))</f>
        <v>【144.21】</v>
      </c>
      <c r="AU6" s="35" t="str">
        <f>IF(AU7="",NA(),AU7)</f>
        <v>-</v>
      </c>
      <c r="AV6" s="35" t="str">
        <f t="shared" ref="AV6:BD6" si="6">IF(AV7="",NA(),AV7)</f>
        <v>-</v>
      </c>
      <c r="AW6" s="35" t="str">
        <f t="shared" si="6"/>
        <v>-</v>
      </c>
      <c r="AX6" s="35" t="str">
        <f t="shared" si="6"/>
        <v>-</v>
      </c>
      <c r="AY6" s="35">
        <f t="shared" si="6"/>
        <v>120.38</v>
      </c>
      <c r="AZ6" s="35" t="str">
        <f t="shared" si="6"/>
        <v>-</v>
      </c>
      <c r="BA6" s="35" t="str">
        <f t="shared" si="6"/>
        <v>-</v>
      </c>
      <c r="BB6" s="35" t="str">
        <f t="shared" si="6"/>
        <v>-</v>
      </c>
      <c r="BC6" s="35" t="str">
        <f t="shared" si="6"/>
        <v>-</v>
      </c>
      <c r="BD6" s="35">
        <f t="shared" si="6"/>
        <v>89.72</v>
      </c>
      <c r="BE6" s="34" t="str">
        <f>IF(BE7="","",IF(BE7="-","【-】","【"&amp;SUBSTITUTE(TEXT(BE7,"#,##0.00"),"-","△")&amp;"】"))</f>
        <v>【103.18】</v>
      </c>
      <c r="BF6" s="35" t="str">
        <f>IF(BF7="",NA(),BF7)</f>
        <v>-</v>
      </c>
      <c r="BG6" s="35" t="str">
        <f t="shared" ref="BG6:BO6" si="7">IF(BG7="",NA(),BG7)</f>
        <v>-</v>
      </c>
      <c r="BH6" s="35" t="str">
        <f t="shared" si="7"/>
        <v>-</v>
      </c>
      <c r="BI6" s="35" t="str">
        <f t="shared" si="7"/>
        <v>-</v>
      </c>
      <c r="BJ6" s="35">
        <f t="shared" si="7"/>
        <v>32.15</v>
      </c>
      <c r="BK6" s="35" t="str">
        <f t="shared" si="7"/>
        <v>-</v>
      </c>
      <c r="BL6" s="35" t="str">
        <f t="shared" si="7"/>
        <v>-</v>
      </c>
      <c r="BM6" s="35" t="str">
        <f t="shared" si="7"/>
        <v>-</v>
      </c>
      <c r="BN6" s="35" t="str">
        <f t="shared" si="7"/>
        <v>-</v>
      </c>
      <c r="BO6" s="35">
        <f t="shared" si="7"/>
        <v>270.57</v>
      </c>
      <c r="BP6" s="34" t="str">
        <f>IF(BP7="","",IF(BP7="-","【-】","【"&amp;SUBSTITUTE(TEXT(BP7,"#,##0.00"),"-","△")&amp;"】"))</f>
        <v>【307.23】</v>
      </c>
      <c r="BQ6" s="35" t="str">
        <f>IF(BQ7="",NA(),BQ7)</f>
        <v>-</v>
      </c>
      <c r="BR6" s="35" t="str">
        <f t="shared" ref="BR6:BZ6" si="8">IF(BR7="",NA(),BR7)</f>
        <v>-</v>
      </c>
      <c r="BS6" s="35" t="str">
        <f t="shared" si="8"/>
        <v>-</v>
      </c>
      <c r="BT6" s="35" t="str">
        <f t="shared" si="8"/>
        <v>-</v>
      </c>
      <c r="BU6" s="35">
        <f t="shared" si="8"/>
        <v>94.23</v>
      </c>
      <c r="BV6" s="35" t="str">
        <f t="shared" si="8"/>
        <v>-</v>
      </c>
      <c r="BW6" s="35" t="str">
        <f t="shared" si="8"/>
        <v>-</v>
      </c>
      <c r="BX6" s="35" t="str">
        <f t="shared" si="8"/>
        <v>-</v>
      </c>
      <c r="BY6" s="35" t="str">
        <f t="shared" si="8"/>
        <v>-</v>
      </c>
      <c r="BZ6" s="35">
        <f t="shared" si="8"/>
        <v>62.5</v>
      </c>
      <c r="CA6" s="34" t="str">
        <f>IF(CA7="","",IF(CA7="-","【-】","【"&amp;SUBSTITUTE(TEXT(CA7,"#,##0.00"),"-","△")&amp;"】"))</f>
        <v>【59.98】</v>
      </c>
      <c r="CB6" s="35" t="str">
        <f>IF(CB7="",NA(),CB7)</f>
        <v>-</v>
      </c>
      <c r="CC6" s="35" t="str">
        <f t="shared" ref="CC6:CK6" si="9">IF(CC7="",NA(),CC7)</f>
        <v>-</v>
      </c>
      <c r="CD6" s="35" t="str">
        <f t="shared" si="9"/>
        <v>-</v>
      </c>
      <c r="CE6" s="35" t="str">
        <f t="shared" si="9"/>
        <v>-</v>
      </c>
      <c r="CF6" s="35">
        <f t="shared" si="9"/>
        <v>276.64</v>
      </c>
      <c r="CG6" s="35" t="str">
        <f t="shared" si="9"/>
        <v>-</v>
      </c>
      <c r="CH6" s="35" t="str">
        <f t="shared" si="9"/>
        <v>-</v>
      </c>
      <c r="CI6" s="35" t="str">
        <f t="shared" si="9"/>
        <v>-</v>
      </c>
      <c r="CJ6" s="35" t="str">
        <f t="shared" si="9"/>
        <v>-</v>
      </c>
      <c r="CK6" s="35">
        <f t="shared" si="9"/>
        <v>269.33</v>
      </c>
      <c r="CL6" s="34" t="str">
        <f>IF(CL7="","",IF(CL7="-","【-】","【"&amp;SUBSTITUTE(TEXT(CL7,"#,##0.00"),"-","△")&amp;"】"))</f>
        <v>【272.98】</v>
      </c>
      <c r="CM6" s="35" t="str">
        <f>IF(CM7="",NA(),CM7)</f>
        <v>-</v>
      </c>
      <c r="CN6" s="35" t="str">
        <f t="shared" ref="CN6:CV6" si="10">IF(CN7="",NA(),CN7)</f>
        <v>-</v>
      </c>
      <c r="CO6" s="35" t="str">
        <f t="shared" si="10"/>
        <v>-</v>
      </c>
      <c r="CP6" s="35" t="str">
        <f t="shared" si="10"/>
        <v>-</v>
      </c>
      <c r="CQ6" s="35">
        <f t="shared" si="10"/>
        <v>37.15</v>
      </c>
      <c r="CR6" s="35" t="str">
        <f t="shared" si="10"/>
        <v>-</v>
      </c>
      <c r="CS6" s="35" t="str">
        <f t="shared" si="10"/>
        <v>-</v>
      </c>
      <c r="CT6" s="35" t="str">
        <f t="shared" si="10"/>
        <v>-</v>
      </c>
      <c r="CU6" s="35" t="str">
        <f t="shared" si="10"/>
        <v>-</v>
      </c>
      <c r="CV6" s="35">
        <f t="shared" si="10"/>
        <v>59.64</v>
      </c>
      <c r="CW6" s="34" t="str">
        <f>IF(CW7="","",IF(CW7="-","【-】","【"&amp;SUBSTITUTE(TEXT(CW7,"#,##0.00"),"-","△")&amp;"】"))</f>
        <v>【58.71】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90.63</v>
      </c>
      <c r="DH6" s="34" t="str">
        <f>IF(DH7="","",IF(DH7="-","【-】","【"&amp;SUBSTITUTE(TEXT(DH7,"#,##0.00"),"-","△")&amp;"】"))</f>
        <v>【79.51】</v>
      </c>
      <c r="DI6" s="35" t="str">
        <f>IF(DI7="",NA(),DI7)</f>
        <v>-</v>
      </c>
      <c r="DJ6" s="35" t="str">
        <f t="shared" ref="DJ6:DR6" si="12">IF(DJ7="",NA(),DJ7)</f>
        <v>-</v>
      </c>
      <c r="DK6" s="35" t="str">
        <f t="shared" si="12"/>
        <v>-</v>
      </c>
      <c r="DL6" s="35" t="str">
        <f t="shared" si="12"/>
        <v>-</v>
      </c>
      <c r="DM6" s="35">
        <f t="shared" si="12"/>
        <v>30.2</v>
      </c>
      <c r="DN6" s="35" t="str">
        <f t="shared" si="12"/>
        <v>-</v>
      </c>
      <c r="DO6" s="35" t="str">
        <f t="shared" si="12"/>
        <v>-</v>
      </c>
      <c r="DP6" s="35" t="str">
        <f t="shared" si="12"/>
        <v>-</v>
      </c>
      <c r="DQ6" s="35" t="str">
        <f t="shared" si="12"/>
        <v>-</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323861</v>
      </c>
      <c r="D7" s="37">
        <v>46</v>
      </c>
      <c r="E7" s="37">
        <v>18</v>
      </c>
      <c r="F7" s="37">
        <v>0</v>
      </c>
      <c r="G7" s="37">
        <v>0</v>
      </c>
      <c r="H7" s="37" t="s">
        <v>96</v>
      </c>
      <c r="I7" s="37" t="s">
        <v>97</v>
      </c>
      <c r="J7" s="37" t="s">
        <v>98</v>
      </c>
      <c r="K7" s="37" t="s">
        <v>99</v>
      </c>
      <c r="L7" s="37" t="s">
        <v>100</v>
      </c>
      <c r="M7" s="37" t="s">
        <v>101</v>
      </c>
      <c r="N7" s="38" t="s">
        <v>102</v>
      </c>
      <c r="O7" s="38">
        <v>67.040000000000006</v>
      </c>
      <c r="P7" s="38">
        <v>32.24</v>
      </c>
      <c r="Q7" s="38">
        <v>100</v>
      </c>
      <c r="R7" s="38">
        <v>4813</v>
      </c>
      <c r="S7" s="38">
        <v>4800</v>
      </c>
      <c r="T7" s="38">
        <v>242.88</v>
      </c>
      <c r="U7" s="38">
        <v>19.760000000000002</v>
      </c>
      <c r="V7" s="38">
        <v>1532</v>
      </c>
      <c r="W7" s="38">
        <v>0.18</v>
      </c>
      <c r="X7" s="38">
        <v>8511.11</v>
      </c>
      <c r="Y7" s="38" t="s">
        <v>102</v>
      </c>
      <c r="Z7" s="38" t="s">
        <v>102</v>
      </c>
      <c r="AA7" s="38" t="s">
        <v>102</v>
      </c>
      <c r="AB7" s="38" t="s">
        <v>102</v>
      </c>
      <c r="AC7" s="38">
        <v>117.28</v>
      </c>
      <c r="AD7" s="38" t="s">
        <v>102</v>
      </c>
      <c r="AE7" s="38" t="s">
        <v>102</v>
      </c>
      <c r="AF7" s="38" t="s">
        <v>102</v>
      </c>
      <c r="AG7" s="38" t="s">
        <v>102</v>
      </c>
      <c r="AH7" s="38">
        <v>96.05</v>
      </c>
      <c r="AI7" s="38">
        <v>95.06</v>
      </c>
      <c r="AJ7" s="38" t="s">
        <v>102</v>
      </c>
      <c r="AK7" s="38" t="s">
        <v>102</v>
      </c>
      <c r="AL7" s="38" t="s">
        <v>102</v>
      </c>
      <c r="AM7" s="38" t="s">
        <v>102</v>
      </c>
      <c r="AN7" s="38">
        <v>0</v>
      </c>
      <c r="AO7" s="38" t="s">
        <v>102</v>
      </c>
      <c r="AP7" s="38" t="s">
        <v>102</v>
      </c>
      <c r="AQ7" s="38" t="s">
        <v>102</v>
      </c>
      <c r="AR7" s="38" t="s">
        <v>102</v>
      </c>
      <c r="AS7" s="38">
        <v>123.82</v>
      </c>
      <c r="AT7" s="38">
        <v>144.21</v>
      </c>
      <c r="AU7" s="38" t="s">
        <v>102</v>
      </c>
      <c r="AV7" s="38" t="s">
        <v>102</v>
      </c>
      <c r="AW7" s="38" t="s">
        <v>102</v>
      </c>
      <c r="AX7" s="38" t="s">
        <v>102</v>
      </c>
      <c r="AY7" s="38">
        <v>120.38</v>
      </c>
      <c r="AZ7" s="38" t="s">
        <v>102</v>
      </c>
      <c r="BA7" s="38" t="s">
        <v>102</v>
      </c>
      <c r="BB7" s="38" t="s">
        <v>102</v>
      </c>
      <c r="BC7" s="38" t="s">
        <v>102</v>
      </c>
      <c r="BD7" s="38">
        <v>89.72</v>
      </c>
      <c r="BE7" s="38">
        <v>103.18</v>
      </c>
      <c r="BF7" s="38" t="s">
        <v>102</v>
      </c>
      <c r="BG7" s="38" t="s">
        <v>102</v>
      </c>
      <c r="BH7" s="38" t="s">
        <v>102</v>
      </c>
      <c r="BI7" s="38" t="s">
        <v>102</v>
      </c>
      <c r="BJ7" s="38">
        <v>32.15</v>
      </c>
      <c r="BK7" s="38" t="s">
        <v>102</v>
      </c>
      <c r="BL7" s="38" t="s">
        <v>102</v>
      </c>
      <c r="BM7" s="38" t="s">
        <v>102</v>
      </c>
      <c r="BN7" s="38" t="s">
        <v>102</v>
      </c>
      <c r="BO7" s="38">
        <v>270.57</v>
      </c>
      <c r="BP7" s="38">
        <v>307.23</v>
      </c>
      <c r="BQ7" s="38" t="s">
        <v>102</v>
      </c>
      <c r="BR7" s="38" t="s">
        <v>102</v>
      </c>
      <c r="BS7" s="38" t="s">
        <v>102</v>
      </c>
      <c r="BT7" s="38" t="s">
        <v>102</v>
      </c>
      <c r="BU7" s="38">
        <v>94.23</v>
      </c>
      <c r="BV7" s="38" t="s">
        <v>102</v>
      </c>
      <c r="BW7" s="38" t="s">
        <v>102</v>
      </c>
      <c r="BX7" s="38" t="s">
        <v>102</v>
      </c>
      <c r="BY7" s="38" t="s">
        <v>102</v>
      </c>
      <c r="BZ7" s="38">
        <v>62.5</v>
      </c>
      <c r="CA7" s="38">
        <v>59.98</v>
      </c>
      <c r="CB7" s="38" t="s">
        <v>102</v>
      </c>
      <c r="CC7" s="38" t="s">
        <v>102</v>
      </c>
      <c r="CD7" s="38" t="s">
        <v>102</v>
      </c>
      <c r="CE7" s="38" t="s">
        <v>102</v>
      </c>
      <c r="CF7" s="38">
        <v>276.64</v>
      </c>
      <c r="CG7" s="38" t="s">
        <v>102</v>
      </c>
      <c r="CH7" s="38" t="s">
        <v>102</v>
      </c>
      <c r="CI7" s="38" t="s">
        <v>102</v>
      </c>
      <c r="CJ7" s="38" t="s">
        <v>102</v>
      </c>
      <c r="CK7" s="38">
        <v>269.33</v>
      </c>
      <c r="CL7" s="38">
        <v>272.98</v>
      </c>
      <c r="CM7" s="38" t="s">
        <v>102</v>
      </c>
      <c r="CN7" s="38" t="s">
        <v>102</v>
      </c>
      <c r="CO7" s="38" t="s">
        <v>102</v>
      </c>
      <c r="CP7" s="38" t="s">
        <v>102</v>
      </c>
      <c r="CQ7" s="38">
        <v>37.15</v>
      </c>
      <c r="CR7" s="38" t="s">
        <v>102</v>
      </c>
      <c r="CS7" s="38" t="s">
        <v>102</v>
      </c>
      <c r="CT7" s="38" t="s">
        <v>102</v>
      </c>
      <c r="CU7" s="38" t="s">
        <v>102</v>
      </c>
      <c r="CV7" s="38">
        <v>59.64</v>
      </c>
      <c r="CW7" s="38">
        <v>58.71</v>
      </c>
      <c r="CX7" s="38" t="s">
        <v>102</v>
      </c>
      <c r="CY7" s="38" t="s">
        <v>102</v>
      </c>
      <c r="CZ7" s="38" t="s">
        <v>102</v>
      </c>
      <c r="DA7" s="38" t="s">
        <v>102</v>
      </c>
      <c r="DB7" s="38">
        <v>100</v>
      </c>
      <c r="DC7" s="38" t="s">
        <v>102</v>
      </c>
      <c r="DD7" s="38" t="s">
        <v>102</v>
      </c>
      <c r="DE7" s="38" t="s">
        <v>102</v>
      </c>
      <c r="DF7" s="38" t="s">
        <v>102</v>
      </c>
      <c r="DG7" s="38">
        <v>90.63</v>
      </c>
      <c r="DH7" s="38">
        <v>79.510000000000005</v>
      </c>
      <c r="DI7" s="38" t="s">
        <v>102</v>
      </c>
      <c r="DJ7" s="38" t="s">
        <v>102</v>
      </c>
      <c r="DK7" s="38" t="s">
        <v>102</v>
      </c>
      <c r="DL7" s="38" t="s">
        <v>102</v>
      </c>
      <c r="DM7" s="38">
        <v>30.2</v>
      </c>
      <c r="DN7" s="38" t="s">
        <v>102</v>
      </c>
      <c r="DO7" s="38" t="s">
        <v>102</v>
      </c>
      <c r="DP7" s="38" t="s">
        <v>102</v>
      </c>
      <c r="DQ7" s="38" t="s">
        <v>102</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2021-02-18T06:09:53Z</cp:lastPrinted>
  <dcterms:modified xsi:type="dcterms:W3CDTF">2021-02-18T06:09:55Z</dcterms:modified>
</cp:coreProperties>
</file>