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経営戦略\R2\210112 経営比較分析表\7県ＨＰ公開\簡易水道\"/>
    </mc:Choice>
  </mc:AlternateContent>
  <workbookProtection workbookAlgorithmName="SHA-512" workbookHashValue="BbJc03iVvHwjaW3jctFPvK0U/bBJD/X1iHKiveuSlkXxN5CxJ3KscS756hR2v+1BSQlA3C2BioVmQRb/o6MabQ==" workbookSaltValue="U7RAn3UyJeOek9r9ZDCbO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<sst xmlns="http://schemas.openxmlformats.org/spreadsheetml/2006/main" count="316" uniqueCount="114">
  <si>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</si>
  <si>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</si>
  <si>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</si>
  <si>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</si>
  <si>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</si>
  <si>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</si>
  <si>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</si>
  <si>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</si>
  <si>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</si>
  <si>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</si>
  <si>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</si>
  <si>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</si>
  <si>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</si>
  <si>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</si>
  <si>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</si>
  <si>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</si>
  <si>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</si>
  <si>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</si>
  <si>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</si>
  <si>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</si>
  <si>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</si>
  <si>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</si>
  <si>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</si>
  <si>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</si>
  <si>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</si>
  <si>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</si>
  <si>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</si>
  <si>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</si>
  <si>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</si>
  <si>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</si>
  <si>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</si>
  <si>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</si>
  <si>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</si>
  <si>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</si>
  <si>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</si>
  <si>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</si>
  <si>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</si>
  <si>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</si>
  <si>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</si>
  <si>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</si>
  <si>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</si>
  <si>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</si>
  <si>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</si>
  <si>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</si>
  <si>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</si>
  <si>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</si>
  <si>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</si>
  <si>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</si>
  <si>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</si>
  <si>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</si>
  <si>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</si>
  <si>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</si>
  <si>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</si>
  <si>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</si>
  <si>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</si>
  <si>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</si>
  <si>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</si>
  <si>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</si>
  <si>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</si>
  <si>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</si>
  <si>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</si>
  <si>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</si>
  <si>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</si>
  <si>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</si>
  <si>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</si>
  <si>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</si>
  <si>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</si>
  <si>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</si>
  <si>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</si>
  <si>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</si>
  <si>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</si>
  <si>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</si>
  <si>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</si>
  <si>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</si>
  <si>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</si>
  <si>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</si>
  <si>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</si>
  <si>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</si>
  <si>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</si>
  <si>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</si>
  <si>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</si>
  <si>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</si>
  <si>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</si>
  <si>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</si>
  <si>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</si>
  <si>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</si>
  <si>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</si>
  <si>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</si>
  <si>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</si>
  <si>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</si>
  <si>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</si>
  <si>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</si>
  <si>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</si>
  <si>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飯南町</t>
  </si>
  <si>
    <t>法適用</t>
  </si>
  <si>
    <t>水道事業</t>
  </si>
  <si>
    <t>簡易水道事業</t>
  </si>
  <si>
    <t>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</si>
  <si>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</si>
  <si>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</si>
  <si>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</si>
  <si>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</si>
  <si>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</si>
  <si>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</si>
  <si>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</si>
  <si>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</si>
  <si>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</si>
  <si>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</si>
  <si>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</si>
  <si>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</si>
  <si>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</si>
  <si>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的化初年度となる令和元年度は、経常収支比率が100％未満であり、単年度収支が赤字であった。また、累積欠損金比率も高いため、維持管理費の精査による支出の抑制と、収納率上昇による給水収益確保に努める必要がある。
　流動比率が低いことについては、建設改良に伴う企業債償還金が多いことが影響している。佐見地区水道の新規整備等の大規模事業は終了したが、今後も老朽化した管路の更新等を行っていく必要があるため、企業債残高に注視した事業実施を行う必要がある。企業債残高対給水収益比率も類似団体に比較すると高いため、投資規模と料金のバランスを考えた経営が求められる。
　料金回収率・給水原価共に類似団体を下回っており、繰出金に依存せず経営できる体質への転換が必要である。
　施設利用率については、類似団体を上回っており、適正な施設規模での運営ができていると考える。ただ、有収率につていは類似団体を下回っており、漏水等の抑制に努める必要がある。</t>
    <rPh sb="1" eb="3">
      <t>ホウテキ</t>
    </rPh>
    <rPh sb="3" eb="4">
      <t>カ</t>
    </rPh>
    <rPh sb="4" eb="7">
      <t>ショネンド</t>
    </rPh>
    <rPh sb="10" eb="12">
      <t>レイワ</t>
    </rPh>
    <rPh sb="12" eb="14">
      <t>ガンネン</t>
    </rPh>
    <rPh sb="14" eb="15">
      <t>ド</t>
    </rPh>
    <rPh sb="17" eb="19">
      <t>ケイジョウ</t>
    </rPh>
    <rPh sb="19" eb="21">
      <t>シュウシ</t>
    </rPh>
    <rPh sb="21" eb="23">
      <t>ヒリツ</t>
    </rPh>
    <rPh sb="28" eb="30">
      <t>ミマン</t>
    </rPh>
    <rPh sb="34" eb="37">
      <t>タンネンド</t>
    </rPh>
    <rPh sb="37" eb="39">
      <t>シュウシ</t>
    </rPh>
    <rPh sb="40" eb="42">
      <t>アカジ</t>
    </rPh>
    <rPh sb="63" eb="65">
      <t>イジ</t>
    </rPh>
    <rPh sb="65" eb="68">
      <t>カンリヒ</t>
    </rPh>
    <rPh sb="69" eb="71">
      <t>セイサ</t>
    </rPh>
    <rPh sb="74" eb="76">
      <t>シシュツ</t>
    </rPh>
    <rPh sb="77" eb="79">
      <t>ヨクセイ</t>
    </rPh>
    <rPh sb="81" eb="83">
      <t>シュウノウ</t>
    </rPh>
    <rPh sb="83" eb="84">
      <t>リツ</t>
    </rPh>
    <rPh sb="84" eb="86">
      <t>ジョウショウ</t>
    </rPh>
    <rPh sb="89" eb="91">
      <t>キュウスイ</t>
    </rPh>
    <rPh sb="91" eb="93">
      <t>シュウエキ</t>
    </rPh>
    <rPh sb="93" eb="95">
      <t>カクホ</t>
    </rPh>
    <rPh sb="96" eb="97">
      <t>ツト</t>
    </rPh>
    <rPh sb="99" eb="101">
      <t>ヒツヨウ</t>
    </rPh>
    <rPh sb="107" eb="109">
      <t>リュウドウ</t>
    </rPh>
    <rPh sb="109" eb="111">
      <t>ヒリツ</t>
    </rPh>
    <rPh sb="112" eb="113">
      <t>ヒク</t>
    </rPh>
    <rPh sb="122" eb="124">
      <t>ケンセツ</t>
    </rPh>
    <rPh sb="124" eb="126">
      <t>カイリョウ</t>
    </rPh>
    <rPh sb="127" eb="128">
      <t>トモナ</t>
    </rPh>
    <rPh sb="129" eb="131">
      <t>キギョウ</t>
    </rPh>
    <rPh sb="131" eb="132">
      <t>サイ</t>
    </rPh>
    <rPh sb="132" eb="134">
      <t>ショウカン</t>
    </rPh>
    <rPh sb="134" eb="135">
      <t>キン</t>
    </rPh>
    <rPh sb="136" eb="137">
      <t>オオ</t>
    </rPh>
    <rPh sb="141" eb="143">
      <t>エイキョウ</t>
    </rPh>
    <rPh sb="148" eb="150">
      <t>サミ</t>
    </rPh>
    <rPh sb="150" eb="152">
      <t>チク</t>
    </rPh>
    <rPh sb="152" eb="154">
      <t>スイドウ</t>
    </rPh>
    <rPh sb="155" eb="157">
      <t>シンキ</t>
    </rPh>
    <rPh sb="157" eb="159">
      <t>セイビ</t>
    </rPh>
    <rPh sb="159" eb="160">
      <t>トウ</t>
    </rPh>
    <rPh sb="161" eb="164">
      <t>ダイキボ</t>
    </rPh>
    <rPh sb="164" eb="166">
      <t>ジギョウ</t>
    </rPh>
    <rPh sb="167" eb="169">
      <t>シュウリョウ</t>
    </rPh>
    <rPh sb="173" eb="175">
      <t>コンゴ</t>
    </rPh>
    <rPh sb="176" eb="179">
      <t>ロウキュウカ</t>
    </rPh>
    <rPh sb="181" eb="183">
      <t>カンロ</t>
    </rPh>
    <rPh sb="184" eb="186">
      <t>コウシン</t>
    </rPh>
    <rPh sb="186" eb="187">
      <t>トウ</t>
    </rPh>
    <rPh sb="188" eb="189">
      <t>オコナ</t>
    </rPh>
    <rPh sb="193" eb="195">
      <t>ヒツヨウ</t>
    </rPh>
    <rPh sb="201" eb="203">
      <t>キギョウ</t>
    </rPh>
    <rPh sb="203" eb="204">
      <t>サイ</t>
    </rPh>
    <rPh sb="204" eb="206">
      <t>ザンダカ</t>
    </rPh>
    <rPh sb="207" eb="209">
      <t>チュウシ</t>
    </rPh>
    <rPh sb="211" eb="213">
      <t>ジギョウ</t>
    </rPh>
    <rPh sb="213" eb="215">
      <t>ジッシ</t>
    </rPh>
    <rPh sb="216" eb="217">
      <t>オコナ</t>
    </rPh>
    <rPh sb="218" eb="220">
      <t>ヒツヨウ</t>
    </rPh>
    <rPh sb="224" eb="226">
      <t>キギョウ</t>
    </rPh>
    <rPh sb="226" eb="227">
      <t>サイ</t>
    </rPh>
    <rPh sb="227" eb="229">
      <t>ザンダカ</t>
    </rPh>
    <rPh sb="229" eb="230">
      <t>タイ</t>
    </rPh>
    <rPh sb="230" eb="232">
      <t>キュウスイ</t>
    </rPh>
    <rPh sb="232" eb="234">
      <t>シュウエキ</t>
    </rPh>
    <rPh sb="234" eb="236">
      <t>ヒリツ</t>
    </rPh>
    <rPh sb="237" eb="239">
      <t>ルイジ</t>
    </rPh>
    <rPh sb="239" eb="241">
      <t>ダンタイ</t>
    </rPh>
    <rPh sb="242" eb="244">
      <t>ヒカク</t>
    </rPh>
    <rPh sb="247" eb="248">
      <t>タカ</t>
    </rPh>
    <rPh sb="252" eb="254">
      <t>トウシ</t>
    </rPh>
    <rPh sb="254" eb="256">
      <t>キボ</t>
    </rPh>
    <rPh sb="257" eb="259">
      <t>リョウキン</t>
    </rPh>
    <rPh sb="265" eb="266">
      <t>カンガ</t>
    </rPh>
    <rPh sb="268" eb="270">
      <t>ケイエイ</t>
    </rPh>
    <rPh sb="271" eb="272">
      <t>モト</t>
    </rPh>
    <rPh sb="279" eb="281">
      <t>リョウキン</t>
    </rPh>
    <rPh sb="281" eb="283">
      <t>カイシュウ</t>
    </rPh>
    <rPh sb="283" eb="284">
      <t>リツ</t>
    </rPh>
    <rPh sb="285" eb="287">
      <t>キュウスイ</t>
    </rPh>
    <rPh sb="287" eb="289">
      <t>ゲンカ</t>
    </rPh>
    <rPh sb="289" eb="290">
      <t>トモ</t>
    </rPh>
    <rPh sb="291" eb="293">
      <t>ルイジ</t>
    </rPh>
    <rPh sb="293" eb="295">
      <t>ダンタイ</t>
    </rPh>
    <rPh sb="296" eb="298">
      <t>シタマワ</t>
    </rPh>
    <rPh sb="303" eb="305">
      <t>クリダ</t>
    </rPh>
    <rPh sb="305" eb="306">
      <t>キン</t>
    </rPh>
    <rPh sb="307" eb="309">
      <t>イゾン</t>
    </rPh>
    <rPh sb="311" eb="313">
      <t>ケイエイ</t>
    </rPh>
    <rPh sb="316" eb="318">
      <t>タイシツ</t>
    </rPh>
    <rPh sb="320" eb="322">
      <t>テンカン</t>
    </rPh>
    <rPh sb="323" eb="325">
      <t>ヒツヨウ</t>
    </rPh>
    <rPh sb="331" eb="333">
      <t>シセツ</t>
    </rPh>
    <rPh sb="333" eb="335">
      <t>リヨウ</t>
    </rPh>
    <rPh sb="335" eb="336">
      <t>リツ</t>
    </rPh>
    <rPh sb="342" eb="344">
      <t>ルイジ</t>
    </rPh>
    <rPh sb="344" eb="346">
      <t>ダンタイ</t>
    </rPh>
    <rPh sb="347" eb="349">
      <t>ウワマワ</t>
    </rPh>
    <rPh sb="354" eb="356">
      <t>テキセイ</t>
    </rPh>
    <rPh sb="357" eb="359">
      <t>シセツ</t>
    </rPh>
    <rPh sb="359" eb="361">
      <t>キボ</t>
    </rPh>
    <rPh sb="363" eb="365">
      <t>ウンエイ</t>
    </rPh>
    <rPh sb="372" eb="373">
      <t>カンガ</t>
    </rPh>
    <rPh sb="379" eb="382">
      <t>ユウシュウリツ</t>
    </rPh>
    <rPh sb="387" eb="389">
      <t>ルイジ</t>
    </rPh>
    <rPh sb="389" eb="391">
      <t>ダンタイ</t>
    </rPh>
    <rPh sb="392" eb="394">
      <t>シタマワ</t>
    </rPh>
    <rPh sb="399" eb="401">
      <t>ロウスイ</t>
    </rPh>
    <rPh sb="401" eb="402">
      <t>トウ</t>
    </rPh>
    <rPh sb="403" eb="405">
      <t>ヨクセイ</t>
    </rPh>
    <rPh sb="406" eb="407">
      <t>ツト</t>
    </rPh>
    <rPh sb="409" eb="411">
      <t>ヒツヨウ</t>
    </rPh>
    <phoneticPr fontId="4"/>
  </si>
  <si>
    <t>　有形固定資産減価償却率・管路経年化率共に類似団体を下回っており、資産の老朽化が進んでいると言える。それに対して、管路の更新は進んでおらず、今後は、管路の更新への投資を増やし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カンロ</t>
    </rPh>
    <rPh sb="15" eb="18">
      <t>ケイネンカ</t>
    </rPh>
    <rPh sb="18" eb="19">
      <t>リツ</t>
    </rPh>
    <rPh sb="19" eb="20">
      <t>トモ</t>
    </rPh>
    <rPh sb="21" eb="23">
      <t>ルイジ</t>
    </rPh>
    <rPh sb="23" eb="25">
      <t>ダンタイ</t>
    </rPh>
    <rPh sb="26" eb="28">
      <t>シタマワ</t>
    </rPh>
    <rPh sb="33" eb="35">
      <t>シサン</t>
    </rPh>
    <rPh sb="36" eb="39">
      <t>ロウキュウカ</t>
    </rPh>
    <rPh sb="40" eb="41">
      <t>スス</t>
    </rPh>
    <rPh sb="46" eb="47">
      <t>イ</t>
    </rPh>
    <rPh sb="53" eb="54">
      <t>タイ</t>
    </rPh>
    <rPh sb="57" eb="59">
      <t>カンロ</t>
    </rPh>
    <rPh sb="60" eb="62">
      <t>コウシン</t>
    </rPh>
    <rPh sb="63" eb="64">
      <t>スス</t>
    </rPh>
    <rPh sb="70" eb="72">
      <t>コンゴ</t>
    </rPh>
    <rPh sb="74" eb="76">
      <t>カンロ</t>
    </rPh>
    <rPh sb="77" eb="79">
      <t>コウシン</t>
    </rPh>
    <rPh sb="81" eb="83">
      <t>トウシ</t>
    </rPh>
    <rPh sb="84" eb="85">
      <t>フ</t>
    </rPh>
    <rPh sb="90" eb="92">
      <t>ヒツヨウ</t>
    </rPh>
    <phoneticPr fontId="4"/>
  </si>
  <si>
    <t>　施設及び管路の老朽化も進んできており、今後、更新に掛かる経費は増えていくことが予測される。給水収益だけでは賄えない現状であり、一般会計からの繰入金で補っている。今後は計画的な更新、料金回収率の向上、料金の見直し等の取組を行い、健全な水道事業の経営に努め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</si>
</sst>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E-4C39-A468-6C9D47478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E-4C39-A468-6C9D47478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D-4233-B27F-568538402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D-4233-B27F-568538402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5-4785-AEC7-E11DEF15F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5-4785-AEC7-E11DEF15F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2-4844-93EF-D2199EB80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02-4844-93EF-D2199EB80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0-4363-AB65-D4BB509C1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0-4363-AB65-D4BB509C1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D-40CB-BBCF-14834F88D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D-40CB-BBCF-14834F88D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6-4038-9520-A1C6D6BF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6-4038-9520-A1C6D6BF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E-4B07-8C02-E2071BCD9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E-4B07-8C02-E2071BCD9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1692.67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E-41B2-B257-70E2B57D3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1E-41B2-B257-70E2B57D3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7-4640-A5BC-2E9CA659B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87-4640-A5BC-2E9CA659B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321.58999999999997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9-491C-86A4-8A2A3B3E9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E9-491C-86A4-8A2A3B3E9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【244.67】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R89" sqref="BR8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島根県　飯南町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簡易水道事業</v>
      </c>
      <c r="Q8" s="60"/>
      <c r="R8" s="60"/>
      <c r="S8" s="60"/>
      <c r="T8" s="60"/>
      <c r="U8" s="60"/>
      <c r="V8" s="60"/>
      <c r="W8" s="60" t="str">
        <f>データ!$L$6</f>
        <v>C3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4800</v>
      </c>
      <c r="AM8" s="61"/>
      <c r="AN8" s="61"/>
      <c r="AO8" s="61"/>
      <c r="AP8" s="61"/>
      <c r="AQ8" s="61"/>
      <c r="AR8" s="61"/>
      <c r="AS8" s="61"/>
      <c r="AT8" s="52">
        <f>データ!$S$6</f>
        <v>242.88</v>
      </c>
      <c r="AU8" s="53"/>
      <c r="AV8" s="53"/>
      <c r="AW8" s="53"/>
      <c r="AX8" s="53"/>
      <c r="AY8" s="53"/>
      <c r="AZ8" s="53"/>
      <c r="BA8" s="53"/>
      <c r="BB8" s="54">
        <f>データ!$T$6</f>
        <v>19.760000000000002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47.08</v>
      </c>
      <c r="J10" s="53"/>
      <c r="K10" s="53"/>
      <c r="L10" s="53"/>
      <c r="M10" s="53"/>
      <c r="N10" s="53"/>
      <c r="O10" s="64"/>
      <c r="P10" s="54">
        <f>データ!$P$6</f>
        <v>89.84</v>
      </c>
      <c r="Q10" s="54"/>
      <c r="R10" s="54"/>
      <c r="S10" s="54"/>
      <c r="T10" s="54"/>
      <c r="U10" s="54"/>
      <c r="V10" s="54"/>
      <c r="W10" s="61">
        <f>データ!$Q$6</f>
        <v>3938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4269</v>
      </c>
      <c r="AM10" s="61"/>
      <c r="AN10" s="61"/>
      <c r="AO10" s="61"/>
      <c r="AP10" s="61"/>
      <c r="AQ10" s="61"/>
      <c r="AR10" s="61"/>
      <c r="AS10" s="61"/>
      <c r="AT10" s="52">
        <f>データ!$V$6</f>
        <v>43.04</v>
      </c>
      <c r="AU10" s="53"/>
      <c r="AV10" s="53"/>
      <c r="AW10" s="53"/>
      <c r="AX10" s="53"/>
      <c r="AY10" s="53"/>
      <c r="AZ10" s="53"/>
      <c r="BA10" s="53"/>
      <c r="BB10" s="54">
        <f>データ!$W$6</f>
        <v>99.19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111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113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【102.72】</v>
      </c>
      <c r="F85" s="27" t="str">
        <f>データ!AS6</f>
        <v>【28.47】</v>
      </c>
      <c r="G85" s="27" t="str">
        <f>データ!BD6</f>
        <v>【244.67】</v>
      </c>
      <c r="H85" s="27" t="str">
        <f>データ!BO6</f>
        <v>【989.92】</v>
      </c>
      <c r="I85" s="27" t="str">
        <f>データ!BZ6</f>
        <v>【68.67】</v>
      </c>
      <c r="J85" s="27" t="str">
        <f>データ!CK6</f>
        <v>【264.82】</v>
      </c>
      <c r="K85" s="27" t="str">
        <f>データ!CV6</f>
        <v>【51.13】</v>
      </c>
      <c r="L85" s="27" t="str">
        <f>データ!DG6</f>
        <v>【76.64】</v>
      </c>
      <c r="M85" s="27" t="str">
        <f>データ!DR6</f>
        <v>【40.79】</v>
      </c>
      <c r="N85" s="27" t="str">
        <f>データ!EC6</f>
        <v>【15.98】</v>
      </c>
      <c r="O85" s="27" t="str">
        <f>データ!EN6</f>
        <v>【0.44】</v>
      </c>
    </row>
  </sheetData>
  <sheetProtection algorithmName="SHA-512" hashValue="esyAZG9nwnpwINI+dLslAS78VcvgxPxOsJyUIQUSZjp38gmkUG7v+IENM2H18pR4/HlImhYvSzXg5zHsLfD3SQ==" saltValue="SZHSJOUvShDL/XUy8D5SS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323861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5</v>
      </c>
      <c r="H6" s="34" t="str">
        <f t="shared" si="3"/>
        <v>島根県　飯南町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C3</v>
      </c>
      <c r="M6" s="34" t="str">
        <f t="shared" si="3"/>
        <v>非設置</v>
      </c>
      <c r="N6" s="35" t="str">
        <f t="shared" si="3"/>
        <v>-</v>
      </c>
      <c r="O6" s="35">
        <f t="shared" si="3"/>
        <v>47.08</v>
      </c>
      <c r="P6" s="35">
        <f t="shared" si="3"/>
        <v>89.84</v>
      </c>
      <c r="Q6" s="35">
        <f t="shared" si="3"/>
        <v>3938</v>
      </c>
      <c r="R6" s="35">
        <f t="shared" si="3"/>
        <v>4800</v>
      </c>
      <c r="S6" s="35">
        <f t="shared" si="3"/>
        <v>242.88</v>
      </c>
      <c r="T6" s="35">
        <f t="shared" si="3"/>
        <v>19.760000000000002</v>
      </c>
      <c r="U6" s="35">
        <f t="shared" si="3"/>
        <v>4269</v>
      </c>
      <c r="V6" s="35">
        <f t="shared" si="3"/>
        <v>43.04</v>
      </c>
      <c r="W6" s="35">
        <f t="shared" si="3"/>
        <v>99.19</v>
      </c>
      <c r="X6" s="36" t="str">
        <f>IF(X7="",NA(),X7)</f>
        <v>-</v>
      </c>
      <c r="Y6" s="36" t="str">
        <f t="shared" ref="Y6:AG6" si="4">IF(Y7="",NA(),Y7)</f>
        <v>-</v>
      </c>
      <c r="Z6" s="36" t="str">
        <f t="shared" si="4"/>
        <v>-</v>
      </c>
      <c r="AA6" s="36" t="str">
        <f t="shared" si="4"/>
        <v>-</v>
      </c>
      <c r="AB6" s="36">
        <f t="shared" si="4"/>
        <v>98.55</v>
      </c>
      <c r="AC6" s="36" t="str">
        <f t="shared" si="4"/>
        <v>-</v>
      </c>
      <c r="AD6" s="36" t="str">
        <f t="shared" si="4"/>
        <v>-</v>
      </c>
      <c r="AE6" s="36" t="str">
        <f t="shared" si="4"/>
        <v>-</v>
      </c>
      <c r="AF6" s="36" t="str">
        <f t="shared" si="4"/>
        <v>-</v>
      </c>
      <c r="AG6" s="36">
        <f t="shared" si="4"/>
        <v>105.45</v>
      </c>
      <c r="AH6" s="35" t="str">
        <f>IF(AH7="","",IF(AH7="-","【-】","【"&amp;SUBSTITUTE(TEXT(AH7,"#,##0.00"),"-","△")&amp;"】"))</f>
        <v>【102.72】</v>
      </c>
      <c r="AI6" s="36" t="str">
        <f>IF(AI7="",NA(),AI7)</f>
        <v>-</v>
      </c>
      <c r="AJ6" s="36" t="str">
        <f t="shared" ref="AJ6:AR6" si="5">IF(AJ7="",NA(),AJ7)</f>
        <v>-</v>
      </c>
      <c r="AK6" s="36" t="str">
        <f t="shared" si="5"/>
        <v>-</v>
      </c>
      <c r="AL6" s="36" t="str">
        <f t="shared" si="5"/>
        <v>-</v>
      </c>
      <c r="AM6" s="36">
        <f t="shared" si="5"/>
        <v>387.34</v>
      </c>
      <c r="AN6" s="36" t="str">
        <f t="shared" si="5"/>
        <v>-</v>
      </c>
      <c r="AO6" s="36" t="str">
        <f t="shared" si="5"/>
        <v>-</v>
      </c>
      <c r="AP6" s="36" t="str">
        <f t="shared" si="5"/>
        <v>-</v>
      </c>
      <c r="AQ6" s="36" t="str">
        <f t="shared" si="5"/>
        <v>-</v>
      </c>
      <c r="AR6" s="36">
        <f t="shared" si="5"/>
        <v>29.38</v>
      </c>
      <c r="AS6" s="35" t="str">
        <f>IF(AS7="","",IF(AS7="-","【-】","【"&amp;SUBSTITUTE(TEXT(AS7,"#,##0.00"),"-","△")&amp;"】"))</f>
        <v>【28.47】</v>
      </c>
      <c r="AT6" s="36" t="str">
        <f>IF(AT7="",NA(),AT7)</f>
        <v>-</v>
      </c>
      <c r="AU6" s="36" t="str">
        <f t="shared" ref="AU6:BC6" si="6">IF(AU7="",NA(),AU7)</f>
        <v>-</v>
      </c>
      <c r="AV6" s="36" t="str">
        <f t="shared" si="6"/>
        <v>-</v>
      </c>
      <c r="AW6" s="36" t="str">
        <f t="shared" si="6"/>
        <v>-</v>
      </c>
      <c r="AX6" s="36">
        <f t="shared" si="6"/>
        <v>31.09</v>
      </c>
      <c r="AY6" s="36" t="str">
        <f t="shared" si="6"/>
        <v>-</v>
      </c>
      <c r="AZ6" s="36" t="str">
        <f t="shared" si="6"/>
        <v>-</v>
      </c>
      <c r="BA6" s="36" t="str">
        <f t="shared" si="6"/>
        <v>-</v>
      </c>
      <c r="BB6" s="36" t="str">
        <f t="shared" si="6"/>
        <v>-</v>
      </c>
      <c r="BC6" s="36">
        <f t="shared" si="6"/>
        <v>413.82</v>
      </c>
      <c r="BD6" s="35" t="str">
        <f>IF(BD7="","",IF(BD7="-","【-】","【"&amp;SUBSTITUTE(TEXT(BD7,"#,##0.00"),"-","△")&amp;"】"))</f>
        <v>【244.67】</v>
      </c>
      <c r="BE6" s="36" t="str">
        <f>IF(BE7="",NA(),BE7)</f>
        <v>-</v>
      </c>
      <c r="BF6" s="36" t="str">
        <f t="shared" ref="BF6:BN6" si="7">IF(BF7="",NA(),BF7)</f>
        <v>-</v>
      </c>
      <c r="BG6" s="36" t="str">
        <f t="shared" si="7"/>
        <v>-</v>
      </c>
      <c r="BH6" s="36" t="str">
        <f t="shared" si="7"/>
        <v>-</v>
      </c>
      <c r="BI6" s="36">
        <f t="shared" si="7"/>
        <v>1692.67</v>
      </c>
      <c r="BJ6" s="36" t="str">
        <f t="shared" si="7"/>
        <v>-</v>
      </c>
      <c r="BK6" s="36" t="str">
        <f t="shared" si="7"/>
        <v>-</v>
      </c>
      <c r="BL6" s="36" t="str">
        <f t="shared" si="7"/>
        <v>-</v>
      </c>
      <c r="BM6" s="36" t="str">
        <f t="shared" si="7"/>
        <v>-</v>
      </c>
      <c r="BN6" s="36">
        <f t="shared" si="7"/>
        <v>698.55</v>
      </c>
      <c r="BO6" s="35" t="str">
        <f>IF(BO7="","",IF(BO7="-","【-】","【"&amp;SUBSTITUTE(TEXT(BO7,"#,##0.00"),"-","△")&amp;"】"))</f>
        <v>【989.92】</v>
      </c>
      <c r="BP6" s="36" t="str">
        <f>IF(BP7="",NA(),BP7)</f>
        <v>-</v>
      </c>
      <c r="BQ6" s="36" t="str">
        <f t="shared" ref="BQ6:BY6" si="8">IF(BQ7="",NA(),BQ7)</f>
        <v>-</v>
      </c>
      <c r="BR6" s="36" t="str">
        <f t="shared" si="8"/>
        <v>-</v>
      </c>
      <c r="BS6" s="36" t="str">
        <f t="shared" si="8"/>
        <v>-</v>
      </c>
      <c r="BT6" s="36">
        <f t="shared" si="8"/>
        <v>65.42</v>
      </c>
      <c r="BU6" s="36" t="str">
        <f t="shared" si="8"/>
        <v>-</v>
      </c>
      <c r="BV6" s="36" t="str">
        <f t="shared" si="8"/>
        <v>-</v>
      </c>
      <c r="BW6" s="36" t="str">
        <f t="shared" si="8"/>
        <v>-</v>
      </c>
      <c r="BX6" s="36" t="str">
        <f t="shared" si="8"/>
        <v>-</v>
      </c>
      <c r="BY6" s="36">
        <f t="shared" si="8"/>
        <v>73.7</v>
      </c>
      <c r="BZ6" s="35" t="str">
        <f>IF(BZ7="","",IF(BZ7="-","【-】","【"&amp;SUBSTITUTE(TEXT(BZ7,"#,##0.00"),"-","△")&amp;"】"))</f>
        <v>【68.67】</v>
      </c>
      <c r="CA6" s="36" t="str">
        <f>IF(CA7="",NA(),CA7)</f>
        <v>-</v>
      </c>
      <c r="CB6" s="36" t="str">
        <f t="shared" ref="CB6:CJ6" si="9">IF(CB7="",NA(),CB7)</f>
        <v>-</v>
      </c>
      <c r="CC6" s="36" t="str">
        <f t="shared" si="9"/>
        <v>-</v>
      </c>
      <c r="CD6" s="36" t="str">
        <f t="shared" si="9"/>
        <v>-</v>
      </c>
      <c r="CE6" s="36">
        <f t="shared" si="9"/>
        <v>321.58999999999997</v>
      </c>
      <c r="CF6" s="36" t="str">
        <f t="shared" si="9"/>
        <v>-</v>
      </c>
      <c r="CG6" s="36" t="str">
        <f t="shared" si="9"/>
        <v>-</v>
      </c>
      <c r="CH6" s="36" t="str">
        <f t="shared" si="9"/>
        <v>-</v>
      </c>
      <c r="CI6" s="36" t="str">
        <f t="shared" si="9"/>
        <v>-</v>
      </c>
      <c r="CJ6" s="36">
        <f t="shared" si="9"/>
        <v>261.02</v>
      </c>
      <c r="CK6" s="35" t="str">
        <f>IF(CK7="","",IF(CK7="-","【-】","【"&amp;SUBSTITUTE(TEXT(CK7,"#,##0.00"),"-","△")&amp;"】"))</f>
        <v>【264.82】</v>
      </c>
      <c r="CL6" s="36" t="str">
        <f>IF(CL7="",NA(),CL7)</f>
        <v>-</v>
      </c>
      <c r="CM6" s="36" t="str">
        <f t="shared" ref="CM6:CU6" si="10">IF(CM7="",NA(),CM7)</f>
        <v>-</v>
      </c>
      <c r="CN6" s="36" t="str">
        <f t="shared" si="10"/>
        <v>-</v>
      </c>
      <c r="CO6" s="36" t="str">
        <f t="shared" si="10"/>
        <v>-</v>
      </c>
      <c r="CP6" s="36">
        <f t="shared" si="10"/>
        <v>76.680000000000007</v>
      </c>
      <c r="CQ6" s="36" t="str">
        <f t="shared" si="10"/>
        <v>-</v>
      </c>
      <c r="CR6" s="36" t="str">
        <f t="shared" si="10"/>
        <v>-</v>
      </c>
      <c r="CS6" s="36" t="str">
        <f t="shared" si="10"/>
        <v>-</v>
      </c>
      <c r="CT6" s="36" t="str">
        <f t="shared" si="10"/>
        <v>-</v>
      </c>
      <c r="CU6" s="36">
        <f t="shared" si="10"/>
        <v>49.01</v>
      </c>
      <c r="CV6" s="35" t="str">
        <f>IF(CV7="","",IF(CV7="-","【-】","【"&amp;SUBSTITUTE(TEXT(CV7,"#,##0.00"),"-","△")&amp;"】"))</f>
        <v>【51.13】</v>
      </c>
      <c r="CW6" s="36" t="str">
        <f>IF(CW7="",NA(),CW7)</f>
        <v>-</v>
      </c>
      <c r="CX6" s="36" t="str">
        <f t="shared" ref="CX6:DF6" si="11">IF(CX7="",NA(),CX7)</f>
        <v>-</v>
      </c>
      <c r="CY6" s="36" t="str">
        <f t="shared" si="11"/>
        <v>-</v>
      </c>
      <c r="CZ6" s="36" t="str">
        <f t="shared" si="11"/>
        <v>-</v>
      </c>
      <c r="DA6" s="36">
        <f t="shared" si="11"/>
        <v>65.03</v>
      </c>
      <c r="DB6" s="36" t="str">
        <f t="shared" si="11"/>
        <v>-</v>
      </c>
      <c r="DC6" s="36" t="str">
        <f t="shared" si="11"/>
        <v>-</v>
      </c>
      <c r="DD6" s="36" t="str">
        <f t="shared" si="11"/>
        <v>-</v>
      </c>
      <c r="DE6" s="36" t="str">
        <f t="shared" si="11"/>
        <v>-</v>
      </c>
      <c r="DF6" s="36">
        <f t="shared" si="11"/>
        <v>76.569999999999993</v>
      </c>
      <c r="DG6" s="35" t="str">
        <f>IF(DG7="","",IF(DG7="-","【-】","【"&amp;SUBSTITUTE(TEXT(DG7,"#,##0.00"),"-","△")&amp;"】"))</f>
        <v>【76.64】</v>
      </c>
      <c r="DH6" s="36" t="str">
        <f>IF(DH7="",NA(),DH7)</f>
        <v>-</v>
      </c>
      <c r="DI6" s="36" t="str">
        <f t="shared" ref="DI6:DQ6" si="12">IF(DI7="",NA(),DI7)</f>
        <v>-</v>
      </c>
      <c r="DJ6" s="36" t="str">
        <f t="shared" si="12"/>
        <v>-</v>
      </c>
      <c r="DK6" s="36" t="str">
        <f t="shared" si="12"/>
        <v>-</v>
      </c>
      <c r="DL6" s="36">
        <f t="shared" si="12"/>
        <v>51.65</v>
      </c>
      <c r="DM6" s="36" t="str">
        <f t="shared" si="12"/>
        <v>-</v>
      </c>
      <c r="DN6" s="36" t="str">
        <f t="shared" si="12"/>
        <v>-</v>
      </c>
      <c r="DO6" s="36" t="str">
        <f t="shared" si="12"/>
        <v>-</v>
      </c>
      <c r="DP6" s="36" t="str">
        <f t="shared" si="12"/>
        <v>-</v>
      </c>
      <c r="DQ6" s="36">
        <f t="shared" si="12"/>
        <v>49.34</v>
      </c>
      <c r="DR6" s="35" t="str">
        <f>IF(DR7="","",IF(DR7="-","【-】","【"&amp;SUBSTITUTE(TEXT(DR7,"#,##0.00"),"-","△")&amp;"】"))</f>
        <v>【40.79】</v>
      </c>
      <c r="DS6" s="36" t="str">
        <f>IF(DS7="",NA(),DS7)</f>
        <v>-</v>
      </c>
      <c r="DT6" s="36" t="str">
        <f t="shared" ref="DT6:EB6" si="13">IF(DT7="",NA(),DT7)</f>
        <v>-</v>
      </c>
      <c r="DU6" s="36" t="str">
        <f t="shared" si="13"/>
        <v>-</v>
      </c>
      <c r="DV6" s="36" t="str">
        <f t="shared" si="13"/>
        <v>-</v>
      </c>
      <c r="DW6" s="36">
        <f t="shared" si="13"/>
        <v>26.34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>
        <f t="shared" si="13"/>
        <v>22.75</v>
      </c>
      <c r="EC6" s="35" t="str">
        <f>IF(EC7="","",IF(EC7="-","【-】","【"&amp;SUBSTITUTE(TEXT(EC7,"#,##0.00"),"-","△")&amp;"】"))</f>
        <v>【15.98】</v>
      </c>
      <c r="ED6" s="36" t="str">
        <f>IF(ED7="",NA(),ED7)</f>
        <v>-</v>
      </c>
      <c r="EE6" s="36" t="str">
        <f t="shared" ref="EE6:EM6" si="14">IF(EE7="",NA(),EE7)</f>
        <v>-</v>
      </c>
      <c r="EF6" s="36" t="str">
        <f t="shared" si="14"/>
        <v>-</v>
      </c>
      <c r="EG6" s="36" t="str">
        <f t="shared" si="14"/>
        <v>-</v>
      </c>
      <c r="EH6" s="35">
        <f t="shared" si="14"/>
        <v>0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>
        <f t="shared" si="14"/>
        <v>0.43</v>
      </c>
      <c r="EN6" s="35" t="str">
        <f>IF(EN7="","",IF(EN7="-","【-】","【"&amp;SUBSTITUTE(TEXT(EN7,"#,##0.00"),"-","△")&amp;"】"))</f>
        <v>【0.44】</v>
      </c>
    </row>
    <row r="7" spans="1:144" s="37" customFormat="1" x14ac:dyDescent="0.15">
      <c r="A7" s="29"/>
      <c r="B7" s="38">
        <v>2019</v>
      </c>
      <c r="C7" s="38">
        <v>323861</v>
      </c>
      <c r="D7" s="38">
        <v>46</v>
      </c>
      <c r="E7" s="38">
        <v>1</v>
      </c>
      <c r="F7" s="38">
        <v>0</v>
      </c>
      <c r="G7" s="38">
        <v>5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47.08</v>
      </c>
      <c r="P7" s="39">
        <v>89.84</v>
      </c>
      <c r="Q7" s="39">
        <v>3938</v>
      </c>
      <c r="R7" s="39">
        <v>4800</v>
      </c>
      <c r="S7" s="39">
        <v>242.88</v>
      </c>
      <c r="T7" s="39">
        <v>19.760000000000002</v>
      </c>
      <c r="U7" s="39">
        <v>4269</v>
      </c>
      <c r="V7" s="39">
        <v>43.04</v>
      </c>
      <c r="W7" s="39">
        <v>99.19</v>
      </c>
      <c r="X7" s="39" t="s">
        <v>99</v>
      </c>
      <c r="Y7" s="39" t="s">
        <v>99</v>
      </c>
      <c r="Z7" s="39" t="s">
        <v>99</v>
      </c>
      <c r="AA7" s="39" t="s">
        <v>99</v>
      </c>
      <c r="AB7" s="39">
        <v>98.55</v>
      </c>
      <c r="AC7" s="39" t="s">
        <v>99</v>
      </c>
      <c r="AD7" s="39" t="s">
        <v>99</v>
      </c>
      <c r="AE7" s="39" t="s">
        <v>99</v>
      </c>
      <c r="AF7" s="39" t="s">
        <v>99</v>
      </c>
      <c r="AG7" s="39">
        <v>105.45</v>
      </c>
      <c r="AH7" s="39">
        <v>102.72</v>
      </c>
      <c r="AI7" s="39" t="s">
        <v>99</v>
      </c>
      <c r="AJ7" s="39" t="s">
        <v>99</v>
      </c>
      <c r="AK7" s="39" t="s">
        <v>99</v>
      </c>
      <c r="AL7" s="39" t="s">
        <v>99</v>
      </c>
      <c r="AM7" s="39">
        <v>387.34</v>
      </c>
      <c r="AN7" s="39" t="s">
        <v>99</v>
      </c>
      <c r="AO7" s="39" t="s">
        <v>99</v>
      </c>
      <c r="AP7" s="39" t="s">
        <v>99</v>
      </c>
      <c r="AQ7" s="39" t="s">
        <v>99</v>
      </c>
      <c r="AR7" s="39">
        <v>29.38</v>
      </c>
      <c r="AS7" s="39">
        <v>28.47</v>
      </c>
      <c r="AT7" s="39" t="s">
        <v>99</v>
      </c>
      <c r="AU7" s="39" t="s">
        <v>99</v>
      </c>
      <c r="AV7" s="39" t="s">
        <v>99</v>
      </c>
      <c r="AW7" s="39" t="s">
        <v>99</v>
      </c>
      <c r="AX7" s="39">
        <v>31.09</v>
      </c>
      <c r="AY7" s="39" t="s">
        <v>99</v>
      </c>
      <c r="AZ7" s="39" t="s">
        <v>99</v>
      </c>
      <c r="BA7" s="39" t="s">
        <v>99</v>
      </c>
      <c r="BB7" s="39" t="s">
        <v>99</v>
      </c>
      <c r="BC7" s="39">
        <v>413.82</v>
      </c>
      <c r="BD7" s="39">
        <v>244.67</v>
      </c>
      <c r="BE7" s="39" t="s">
        <v>99</v>
      </c>
      <c r="BF7" s="39" t="s">
        <v>99</v>
      </c>
      <c r="BG7" s="39" t="s">
        <v>99</v>
      </c>
      <c r="BH7" s="39" t="s">
        <v>99</v>
      </c>
      <c r="BI7" s="39">
        <v>1692.67</v>
      </c>
      <c r="BJ7" s="39" t="s">
        <v>99</v>
      </c>
      <c r="BK7" s="39" t="s">
        <v>99</v>
      </c>
      <c r="BL7" s="39" t="s">
        <v>99</v>
      </c>
      <c r="BM7" s="39" t="s">
        <v>99</v>
      </c>
      <c r="BN7" s="39">
        <v>698.55</v>
      </c>
      <c r="BO7" s="39">
        <v>989.92</v>
      </c>
      <c r="BP7" s="39" t="s">
        <v>99</v>
      </c>
      <c r="BQ7" s="39" t="s">
        <v>99</v>
      </c>
      <c r="BR7" s="39" t="s">
        <v>99</v>
      </c>
      <c r="BS7" s="39" t="s">
        <v>99</v>
      </c>
      <c r="BT7" s="39">
        <v>65.42</v>
      </c>
      <c r="BU7" s="39" t="s">
        <v>99</v>
      </c>
      <c r="BV7" s="39" t="s">
        <v>99</v>
      </c>
      <c r="BW7" s="39" t="s">
        <v>99</v>
      </c>
      <c r="BX7" s="39" t="s">
        <v>99</v>
      </c>
      <c r="BY7" s="39">
        <v>73.7</v>
      </c>
      <c r="BZ7" s="39">
        <v>68.67</v>
      </c>
      <c r="CA7" s="39" t="s">
        <v>99</v>
      </c>
      <c r="CB7" s="39" t="s">
        <v>99</v>
      </c>
      <c r="CC7" s="39" t="s">
        <v>99</v>
      </c>
      <c r="CD7" s="39" t="s">
        <v>99</v>
      </c>
      <c r="CE7" s="39">
        <v>321.58999999999997</v>
      </c>
      <c r="CF7" s="39" t="s">
        <v>99</v>
      </c>
      <c r="CG7" s="39" t="s">
        <v>99</v>
      </c>
      <c r="CH7" s="39" t="s">
        <v>99</v>
      </c>
      <c r="CI7" s="39" t="s">
        <v>99</v>
      </c>
      <c r="CJ7" s="39">
        <v>261.02</v>
      </c>
      <c r="CK7" s="39">
        <v>264.82</v>
      </c>
      <c r="CL7" s="39" t="s">
        <v>99</v>
      </c>
      <c r="CM7" s="39" t="s">
        <v>99</v>
      </c>
      <c r="CN7" s="39" t="s">
        <v>99</v>
      </c>
      <c r="CO7" s="39" t="s">
        <v>99</v>
      </c>
      <c r="CP7" s="39">
        <v>76.680000000000007</v>
      </c>
      <c r="CQ7" s="39" t="s">
        <v>99</v>
      </c>
      <c r="CR7" s="39" t="s">
        <v>99</v>
      </c>
      <c r="CS7" s="39" t="s">
        <v>99</v>
      </c>
      <c r="CT7" s="39" t="s">
        <v>99</v>
      </c>
      <c r="CU7" s="39">
        <v>49.01</v>
      </c>
      <c r="CV7" s="39">
        <v>51.13</v>
      </c>
      <c r="CW7" s="39" t="s">
        <v>99</v>
      </c>
      <c r="CX7" s="39" t="s">
        <v>99</v>
      </c>
      <c r="CY7" s="39" t="s">
        <v>99</v>
      </c>
      <c r="CZ7" s="39" t="s">
        <v>99</v>
      </c>
      <c r="DA7" s="39">
        <v>65.03</v>
      </c>
      <c r="DB7" s="39" t="s">
        <v>99</v>
      </c>
      <c r="DC7" s="39" t="s">
        <v>99</v>
      </c>
      <c r="DD7" s="39" t="s">
        <v>99</v>
      </c>
      <c r="DE7" s="39" t="s">
        <v>99</v>
      </c>
      <c r="DF7" s="39">
        <v>76.569999999999993</v>
      </c>
      <c r="DG7" s="39">
        <v>76.64</v>
      </c>
      <c r="DH7" s="39" t="s">
        <v>99</v>
      </c>
      <c r="DI7" s="39" t="s">
        <v>99</v>
      </c>
      <c r="DJ7" s="39" t="s">
        <v>99</v>
      </c>
      <c r="DK7" s="39" t="s">
        <v>99</v>
      </c>
      <c r="DL7" s="39">
        <v>51.65</v>
      </c>
      <c r="DM7" s="39" t="s">
        <v>99</v>
      </c>
      <c r="DN7" s="39" t="s">
        <v>99</v>
      </c>
      <c r="DO7" s="39" t="s">
        <v>99</v>
      </c>
      <c r="DP7" s="39" t="s">
        <v>99</v>
      </c>
      <c r="DQ7" s="39">
        <v>49.34</v>
      </c>
      <c r="DR7" s="39">
        <v>40.79</v>
      </c>
      <c r="DS7" s="39" t="s">
        <v>99</v>
      </c>
      <c r="DT7" s="39" t="s">
        <v>99</v>
      </c>
      <c r="DU7" s="39" t="s">
        <v>99</v>
      </c>
      <c r="DV7" s="39" t="s">
        <v>99</v>
      </c>
      <c r="DW7" s="39">
        <v>26.34</v>
      </c>
      <c r="DX7" s="39" t="s">
        <v>99</v>
      </c>
      <c r="DY7" s="39" t="s">
        <v>99</v>
      </c>
      <c r="DZ7" s="39" t="s">
        <v>99</v>
      </c>
      <c r="EA7" s="39" t="s">
        <v>99</v>
      </c>
      <c r="EB7" s="39">
        <v>22.75</v>
      </c>
      <c r="EC7" s="39">
        <v>15.98</v>
      </c>
      <c r="ED7" s="39" t="s">
        <v>99</v>
      </c>
      <c r="EE7" s="39" t="s">
        <v>99</v>
      </c>
      <c r="EF7" s="39" t="s">
        <v>99</v>
      </c>
      <c r="EG7" s="39" t="s">
        <v>99</v>
      </c>
      <c r="EH7" s="39">
        <v>0</v>
      </c>
      <c r="EI7" s="39" t="s">
        <v>99</v>
      </c>
      <c r="EJ7" s="39" t="s">
        <v>99</v>
      </c>
      <c r="EK7" s="39" t="s">
        <v>99</v>
      </c>
      <c r="EL7" s="39" t="s">
        <v>99</v>
      </c>
      <c r="EM7" s="39">
        <v>0.43</v>
      </c>
      <c r="EN7" s="39">
        <v>0.44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2021-02-18T06:39:37Z</cp:lastPrinted>
  <dcterms:modified xsi:type="dcterms:W3CDTF">2021-02-18T06:39:38Z</dcterms:modified>
</cp:coreProperties>
</file>