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計画）\経営比較分析\R2年度（R01年度決算分）\水道事業\"/>
    </mc:Choice>
  </mc:AlternateContent>
  <workbookProtection workbookAlgorithmName="SHA-512" workbookHashValue="zBnkxpyUi8Fpk5iJnqQ1RcNRO8H31qAYywNToKYH9wx/2OsxBoC9n+7IiqDdX/Nl1AMai+QlEFEgWgW6bUC4hg==" workbookSaltValue="aI7iAnsty5d/ENE7uEOr7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<sst xmlns="http://schemas.openxmlformats.org/spreadsheetml/2006/main" count="272" uniqueCount="113">
  <si>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</si>
  <si>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</si>
  <si>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</si>
  <si>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</si>
  <si>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</si>
  <si>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</si>
  <si>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</si>
  <si>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</si>
  <si>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</si>
  <si>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</si>
  <si>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</si>
  <si>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</si>
  <si>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</si>
  <si>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</si>
  <si>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</si>
  <si>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</si>
  <si>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</si>
  <si>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</si>
  <si>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</si>
  <si>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</si>
  <si>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</si>
  <si>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</si>
  <si>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</si>
  <si>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</si>
  <si>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</si>
  <si>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</si>
  <si>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</si>
  <si>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</si>
  <si>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</si>
  <si>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</si>
  <si>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</si>
  <si>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</si>
  <si>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</si>
  <si>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</si>
  <si>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</si>
  <si>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</si>
  <si>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</si>
  <si>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</si>
  <si>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</si>
  <si>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</si>
  <si>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</si>
  <si>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</si>
  <si>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</si>
  <si>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</si>
  <si>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</si>
  <si>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</si>
  <si>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</si>
  <si>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</si>
  <si>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</si>
  <si>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</si>
  <si>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</si>
  <si>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</si>
  <si>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</si>
  <si>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</si>
  <si>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</si>
  <si>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</si>
  <si>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</si>
  <si>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</si>
  <si>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</si>
  <si>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</si>
  <si>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</si>
  <si>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</si>
  <si>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</si>
  <si>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</si>
  <si>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</si>
  <si>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</si>
  <si>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</si>
  <si>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</si>
  <si>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</si>
  <si>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</si>
  <si>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</si>
  <si>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</si>
  <si>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</si>
  <si>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</si>
  <si>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</si>
  <si>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</si>
  <si>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</si>
  <si>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</si>
  <si>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</si>
  <si>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</si>
  <si>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</si>
  <si>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</si>
  <si>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</si>
  <si>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</si>
  <si>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</si>
  <si>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</si>
  <si>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</si>
  <si>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</si>
  <si>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</si>
  <si>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</si>
  <si>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</si>
  <si>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</si>
  <si>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</si>
  <si>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</si>
  <si>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</si>
  <si>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</si>
  <si>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</si>
  <si>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</si>
  <si>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</si>
  <si>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</si>
  <si>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</si>
  <si>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</si>
  <si>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</si>
  <si>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</si>
  <si>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</si>
  <si>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</si>
  <si>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</si>
  <si>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</si>
  <si>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</si>
  <si>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</si>
  <si>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が平均値より大幅に下回っている。これは本町の投資時期が類似団体よりも後年であるため老朽化を示す指標は低い。③についても大幅に下回っており、今後の多額の更新費用が発生するものと予測される。
今後、更新を行うにあたり、長寿命化を図り事業費を抑えながら計画的に更新を進めることで施設の健全化を図る必要がある。</t>
    <rPh sb="3" eb="5">
      <t>ヘイキン</t>
    </rPh>
    <rPh sb="5" eb="6">
      <t>チ</t>
    </rPh>
    <rPh sb="8" eb="10">
      <t>オオハバ</t>
    </rPh>
    <rPh sb="11" eb="13">
      <t>シタマワ</t>
    </rPh>
    <rPh sb="24" eb="26">
      <t>トウシ</t>
    </rPh>
    <rPh sb="26" eb="28">
      <t>ジキ</t>
    </rPh>
    <rPh sb="29" eb="31">
      <t>ルイジ</t>
    </rPh>
    <rPh sb="31" eb="33">
      <t>ダンタイ</t>
    </rPh>
    <rPh sb="36" eb="38">
      <t>コウネン</t>
    </rPh>
    <rPh sb="43" eb="46">
      <t>ロウキュウカ</t>
    </rPh>
    <rPh sb="47" eb="48">
      <t>シメ</t>
    </rPh>
    <rPh sb="49" eb="51">
      <t>シヒョウ</t>
    </rPh>
    <rPh sb="52" eb="53">
      <t>ヒク</t>
    </rPh>
    <rPh sb="61" eb="63">
      <t>オオハバ</t>
    </rPh>
    <rPh sb="64" eb="66">
      <t>シタマワ</t>
    </rPh>
    <rPh sb="71" eb="73">
      <t>コンゴ</t>
    </rPh>
    <rPh sb="74" eb="76">
      <t>タガク</t>
    </rPh>
    <rPh sb="77" eb="79">
      <t>コウシン</t>
    </rPh>
    <rPh sb="79" eb="81">
      <t>ヒヨウ</t>
    </rPh>
    <rPh sb="82" eb="84">
      <t>ハッセイ</t>
    </rPh>
    <rPh sb="89" eb="91">
      <t>ヨソク</t>
    </rPh>
    <phoneticPr fontId="4"/>
  </si>
  <si>
    <t>全体的に類似団体の平均値を下回っている。今後も引き続きコスト削減、企業債残高の縮減に努める必要がある。
また、安心、安全な水道を安定的に供給を継続するためには、経営の健全化が求められる。そのため今後の給水人口減少を予測した収入と支出の状況から適正な料金水準の検討や計画に基づいた施設更新を図る必要がある。</t>
    <rPh sb="0" eb="3">
      <t>ゼンタイテキ</t>
    </rPh>
    <rPh sb="4" eb="6">
      <t>ルイジ</t>
    </rPh>
    <rPh sb="6" eb="8">
      <t>ダンタイ</t>
    </rPh>
    <rPh sb="9" eb="12">
      <t>ヘイキンチ</t>
    </rPh>
    <rPh sb="13" eb="15">
      <t>シタマワ</t>
    </rPh>
    <rPh sb="20" eb="22">
      <t>コンゴ</t>
    </rPh>
    <rPh sb="23" eb="24">
      <t>ヒ</t>
    </rPh>
    <rPh sb="25" eb="26">
      <t>ツヅ</t>
    </rPh>
    <rPh sb="30" eb="32">
      <t>サクゲン</t>
    </rPh>
    <rPh sb="33" eb="35">
      <t>キギョウ</t>
    </rPh>
    <rPh sb="35" eb="36">
      <t>サイ</t>
    </rPh>
    <rPh sb="36" eb="37">
      <t>ザン</t>
    </rPh>
    <rPh sb="37" eb="38">
      <t>タカ</t>
    </rPh>
    <rPh sb="39" eb="41">
      <t>シュクゲン</t>
    </rPh>
    <rPh sb="42" eb="43">
      <t>ツト</t>
    </rPh>
    <rPh sb="45" eb="47">
      <t>ヒツヨウ</t>
    </rPh>
    <rPh sb="56" eb="58">
      <t>アンシン</t>
    </rPh>
    <rPh sb="59" eb="61">
      <t>アンゼン</t>
    </rPh>
    <rPh sb="62" eb="64">
      <t>スイドウ</t>
    </rPh>
    <rPh sb="65" eb="68">
      <t>アンテイテキ</t>
    </rPh>
    <rPh sb="69" eb="71">
      <t>キョウキュウ</t>
    </rPh>
    <rPh sb="72" eb="74">
      <t>ケイゾク</t>
    </rPh>
    <rPh sb="81" eb="83">
      <t>ケイエイ</t>
    </rPh>
    <rPh sb="84" eb="87">
      <t>ケンゼンカ</t>
    </rPh>
    <rPh sb="88" eb="89">
      <t>モト</t>
    </rPh>
    <rPh sb="98" eb="100">
      <t>コンゴ</t>
    </rPh>
    <rPh sb="101" eb="103">
      <t>キュウスイ</t>
    </rPh>
    <rPh sb="103" eb="105">
      <t>ジンコウ</t>
    </rPh>
    <rPh sb="105" eb="107">
      <t>ゲンショウ</t>
    </rPh>
    <rPh sb="108" eb="110">
      <t>ヨソク</t>
    </rPh>
    <rPh sb="112" eb="114">
      <t>シュウニュウ</t>
    </rPh>
    <rPh sb="115" eb="117">
      <t>シシュツ</t>
    </rPh>
    <rPh sb="118" eb="120">
      <t>ジョウキョウ</t>
    </rPh>
    <rPh sb="122" eb="124">
      <t>テキセイ</t>
    </rPh>
    <rPh sb="125" eb="127">
      <t>リョウキン</t>
    </rPh>
    <rPh sb="127" eb="129">
      <t>スイジュン</t>
    </rPh>
    <rPh sb="130" eb="132">
      <t>ケントウ</t>
    </rPh>
    <rPh sb="133" eb="135">
      <t>ケイカク</t>
    </rPh>
    <rPh sb="136" eb="137">
      <t>モト</t>
    </rPh>
    <rPh sb="140" eb="142">
      <t>シセツ</t>
    </rPh>
    <rPh sb="142" eb="144">
      <t>コウシン</t>
    </rPh>
    <rPh sb="145" eb="146">
      <t>ハカ</t>
    </rPh>
    <rPh sb="147" eb="149">
      <t>ヒツヨウ</t>
    </rPh>
    <phoneticPr fontId="4"/>
  </si>
  <si>
    <t>１）経営の健全性について
　①についてはコスト削減を意識した経営により前年より改善し100％を上回っているが、⑤は類似団体の平均値を大幅に下回っている。令和2年度より段階的に料金改定を行い、適切な料金収入の確保に努める。
　③、④、⑥の要因としては中山間地特有の地理的要因、集落の点在により以前より多額の建設費を要したことから資本費が高額で企業債残高等が他の類似団体と比べて増高となっているためである。今後は企業債の発行を抑制に努め、着実な償還を行い投資の効率化を図る必要がある。
２）経営の効率性について　
　⑦については平均値を大きく上回っており適正な施設規模であるが、⑧は類似団体平均値よりわずかに下回っている。老朽化した配水管等の漏水などが要因の一つであり管路更新率も低い。漏水調査は給水区域が広く調査が進まないこともあるが、引き続き着実に対策を実施し有収率の向上を図る。</t>
    <rPh sb="23" eb="25">
      <t>サクゲン</t>
    </rPh>
    <rPh sb="26" eb="28">
      <t>イシキ</t>
    </rPh>
    <rPh sb="30" eb="32">
      <t>ケイエイ</t>
    </rPh>
    <rPh sb="39" eb="41">
      <t>カイゼン</t>
    </rPh>
    <rPh sb="57" eb="59">
      <t>ルイジ</t>
    </rPh>
    <rPh sb="59" eb="61">
      <t>ダンタイ</t>
    </rPh>
    <rPh sb="62" eb="64">
      <t>ヘイキン</t>
    </rPh>
    <rPh sb="64" eb="65">
      <t>チ</t>
    </rPh>
    <rPh sb="66" eb="68">
      <t>オオハバ</t>
    </rPh>
    <rPh sb="69" eb="71">
      <t>シタマワ</t>
    </rPh>
    <rPh sb="76" eb="78">
      <t>レイワ</t>
    </rPh>
    <rPh sb="79" eb="81">
      <t>ネンド</t>
    </rPh>
    <rPh sb="83" eb="86">
      <t>ダンカイテキ</t>
    </rPh>
    <rPh sb="87" eb="89">
      <t>リョウキン</t>
    </rPh>
    <rPh sb="89" eb="91">
      <t>カイテイ</t>
    </rPh>
    <rPh sb="92" eb="93">
      <t>オコナ</t>
    </rPh>
    <rPh sb="95" eb="97">
      <t>テキセツ</t>
    </rPh>
    <rPh sb="98" eb="100">
      <t>リョウキン</t>
    </rPh>
    <rPh sb="100" eb="102">
      <t>シュウニュウ</t>
    </rPh>
    <rPh sb="103" eb="105">
      <t>カクホ</t>
    </rPh>
    <rPh sb="106" eb="107">
      <t>ツト</t>
    </rPh>
    <rPh sb="118" eb="120">
      <t>ヨウイン</t>
    </rPh>
    <rPh sb="137" eb="139">
      <t>シュウラク</t>
    </rPh>
    <rPh sb="140" eb="142">
      <t>テンザイ</t>
    </rPh>
    <rPh sb="145" eb="147">
      <t>イゼン</t>
    </rPh>
    <rPh sb="163" eb="166">
      <t>シホンヒ</t>
    </rPh>
    <rPh sb="167" eb="169">
      <t>コウガク</t>
    </rPh>
    <rPh sb="175" eb="176">
      <t>トウ</t>
    </rPh>
    <rPh sb="177" eb="178">
      <t>ホカ</t>
    </rPh>
    <rPh sb="179" eb="181">
      <t>ルイジ</t>
    </rPh>
    <rPh sb="181" eb="183">
      <t>ダンタイ</t>
    </rPh>
    <rPh sb="184" eb="185">
      <t>クラ</t>
    </rPh>
    <rPh sb="201" eb="203">
      <t>コンゴ</t>
    </rPh>
    <rPh sb="204" eb="206">
      <t>キギョウ</t>
    </rPh>
    <rPh sb="206" eb="207">
      <t>サイ</t>
    </rPh>
    <rPh sb="208" eb="210">
      <t>ハッコウ</t>
    </rPh>
    <rPh sb="211" eb="213">
      <t>ヨクセイ</t>
    </rPh>
    <rPh sb="214" eb="215">
      <t>ツト</t>
    </rPh>
    <rPh sb="217" eb="219">
      <t>チャクジツ</t>
    </rPh>
    <rPh sb="220" eb="222">
      <t>ショウカン</t>
    </rPh>
    <rPh sb="223" eb="224">
      <t>オコナ</t>
    </rPh>
    <rPh sb="225" eb="227">
      <t>トウシ</t>
    </rPh>
    <rPh sb="228" eb="231">
      <t>コウリツカ</t>
    </rPh>
    <rPh sb="232" eb="233">
      <t>ハカ</t>
    </rPh>
    <rPh sb="234" eb="236">
      <t>ヒツヨウ</t>
    </rPh>
    <rPh sb="277" eb="279">
      <t>テキセイ</t>
    </rPh>
    <rPh sb="280" eb="282">
      <t>シセツ</t>
    </rPh>
    <rPh sb="282" eb="284">
      <t>キボ</t>
    </rPh>
    <rPh sb="304" eb="306">
      <t>シタマワ</t>
    </rPh>
    <rPh sb="326" eb="328">
      <t>ヨウイン</t>
    </rPh>
    <rPh sb="329" eb="330">
      <t>ヒト</t>
    </rPh>
    <rPh sb="343" eb="345">
      <t>ロウスイ</t>
    </rPh>
    <rPh sb="345" eb="347">
      <t>チョウサ</t>
    </rPh>
    <rPh sb="348" eb="350">
      <t>キュウスイ</t>
    </rPh>
    <rPh sb="350" eb="352">
      <t>クイキ</t>
    </rPh>
    <rPh sb="353" eb="354">
      <t>ヒロ</t>
    </rPh>
    <rPh sb="355" eb="357">
      <t>チョウサ</t>
    </rPh>
    <rPh sb="358" eb="359">
      <t>スス</t>
    </rPh>
    <rPh sb="369" eb="370">
      <t>ヒ</t>
    </rPh>
    <rPh sb="371" eb="372">
      <t>ツヅ</t>
    </rPh>
    <rPh sb="373" eb="375">
      <t>チャクジツ</t>
    </rPh>
    <rPh sb="376" eb="378">
      <t>タイサク</t>
    </rPh>
    <rPh sb="379" eb="381">
      <t>ジッシ</t>
    </rPh>
    <rPh sb="382" eb="385">
      <t>ユウシュウリツ</t>
    </rPh>
    <rPh sb="386" eb="388">
      <t>コウジョウ</t>
    </rPh>
    <rPh sb="389" eb="390">
      <t>ハカ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</si>
</sst>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0.09</c:v>
                </c:pt>
                <c:pt idx="3">
                  <c:v>0.04</c:v>
                </c:pt>
                <c:pt idx="4">
                  <c:v>0.04</c:v>
                </c:pt>
              </c:numCache>
            </c:numRef>
          </c:val>
          <c:extLst xmlns:c16r2="http://schemas.microsoft.com/office/drawing/2015/06/chart">
            <c:ext xmlns:c16="http://schemas.microsoft.com/office/drawing/2014/chart" uri="{C3380CC4-5D6E-409C-BE32-E72D297353CC}">
              <c16:uniqueId val="{00000000-BEAE-4DC2-931F-54BECA5D23A2}"/>
            </c:ext>
          </c:extLst>
        </c:ser>
        <c:dLbls>
          <c:showLegendKey val="0"/>
          <c:showVal val="0"/>
          <c:showCatName val="0"/>
          <c:showSerName val="0"/>
          <c:showPercent val="0"/>
          <c:showBubbleSize val="0"/>
        </c:dLbls>
        <c:gapWidth val="150"/>
        <c:axId val="285351288"/>
        <c:axId val="28535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BEAE-4DC2-931F-54BECA5D23A2}"/>
            </c:ext>
          </c:extLst>
        </c:ser>
        <c:dLbls>
          <c:showLegendKey val="0"/>
          <c:showVal val="0"/>
          <c:showCatName val="0"/>
          <c:showSerName val="0"/>
          <c:showPercent val="0"/>
          <c:showBubbleSize val="0"/>
        </c:dLbls>
        <c:marker val="1"/>
        <c:smooth val="0"/>
        <c:axId val="285351288"/>
        <c:axId val="285352072"/>
      </c:lineChart>
      <c:dateAx>
        <c:axId val="285351288"/>
        <c:scaling>
          <c:orientation val="minMax"/>
        </c:scaling>
        <c:delete val="1"/>
        <c:axPos val="b"/>
        <c:numFmt formatCode="&quot;H&quot;yy" sourceLinked="1"/>
        <c:majorTickMark val="none"/>
        <c:minorTickMark val="none"/>
        <c:tickLblPos val="none"/>
        <c:crossAx val="285352072"/>
        <c:crosses val="autoZero"/>
        <c:auto val="1"/>
        <c:lblOffset val="100"/>
        <c:baseTimeUnit val="years"/>
      </c:dateAx>
      <c:valAx>
        <c:axId val="28535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75.33</c:v>
                </c:pt>
                <c:pt idx="3">
                  <c:v>73.89</c:v>
                </c:pt>
                <c:pt idx="4">
                  <c:v>73.62</c:v>
                </c:pt>
              </c:numCache>
            </c:numRef>
          </c:val>
          <c:extLst xmlns:c16r2="http://schemas.microsoft.com/office/drawing/2015/06/chart">
            <c:ext xmlns:c16="http://schemas.microsoft.com/office/drawing/2014/chart" uri="{C3380CC4-5D6E-409C-BE32-E72D297353CC}">
              <c16:uniqueId val="{00000000-929E-4C2A-831E-FC2A26224540}"/>
            </c:ext>
          </c:extLst>
        </c:ser>
        <c:dLbls>
          <c:showLegendKey val="0"/>
          <c:showVal val="0"/>
          <c:showCatName val="0"/>
          <c:showSerName val="0"/>
          <c:showPercent val="0"/>
          <c:showBubbleSize val="0"/>
        </c:dLbls>
        <c:gapWidth val="150"/>
        <c:axId val="416665248"/>
        <c:axId val="4166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929E-4C2A-831E-FC2A26224540}"/>
            </c:ext>
          </c:extLst>
        </c:ser>
        <c:dLbls>
          <c:showLegendKey val="0"/>
          <c:showVal val="0"/>
          <c:showCatName val="0"/>
          <c:showSerName val="0"/>
          <c:showPercent val="0"/>
          <c:showBubbleSize val="0"/>
        </c:dLbls>
        <c:marker val="1"/>
        <c:smooth val="0"/>
        <c:axId val="416665248"/>
        <c:axId val="416666816"/>
      </c:lineChart>
      <c:dateAx>
        <c:axId val="416665248"/>
        <c:scaling>
          <c:orientation val="minMax"/>
        </c:scaling>
        <c:delete val="1"/>
        <c:axPos val="b"/>
        <c:numFmt formatCode="&quot;H&quot;yy" sourceLinked="1"/>
        <c:majorTickMark val="none"/>
        <c:minorTickMark val="none"/>
        <c:tickLblPos val="none"/>
        <c:crossAx val="416666816"/>
        <c:crosses val="autoZero"/>
        <c:auto val="1"/>
        <c:lblOffset val="100"/>
        <c:baseTimeUnit val="years"/>
      </c:dateAx>
      <c:valAx>
        <c:axId val="4166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79.849999999999994</c:v>
                </c:pt>
                <c:pt idx="3">
                  <c:v>78.290000000000006</c:v>
                </c:pt>
                <c:pt idx="4">
                  <c:v>78.11</c:v>
                </c:pt>
              </c:numCache>
            </c:numRef>
          </c:val>
          <c:extLst xmlns:c16r2="http://schemas.microsoft.com/office/drawing/2015/06/chart">
            <c:ext xmlns:c16="http://schemas.microsoft.com/office/drawing/2014/chart" uri="{C3380CC4-5D6E-409C-BE32-E72D297353CC}">
              <c16:uniqueId val="{00000000-0F15-44D2-A783-5AF3A8300616}"/>
            </c:ext>
          </c:extLst>
        </c:ser>
        <c:dLbls>
          <c:showLegendKey val="0"/>
          <c:showVal val="0"/>
          <c:showCatName val="0"/>
          <c:showSerName val="0"/>
          <c:showPercent val="0"/>
          <c:showBubbleSize val="0"/>
        </c:dLbls>
        <c:gapWidth val="150"/>
        <c:axId val="420101000"/>
        <c:axId val="4200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0F15-44D2-A783-5AF3A8300616}"/>
            </c:ext>
          </c:extLst>
        </c:ser>
        <c:dLbls>
          <c:showLegendKey val="0"/>
          <c:showVal val="0"/>
          <c:showCatName val="0"/>
          <c:showSerName val="0"/>
          <c:showPercent val="0"/>
          <c:showBubbleSize val="0"/>
        </c:dLbls>
        <c:marker val="1"/>
        <c:smooth val="0"/>
        <c:axId val="420101000"/>
        <c:axId val="420095512"/>
      </c:lineChart>
      <c:dateAx>
        <c:axId val="420101000"/>
        <c:scaling>
          <c:orientation val="minMax"/>
        </c:scaling>
        <c:delete val="1"/>
        <c:axPos val="b"/>
        <c:numFmt formatCode="&quot;H&quot;yy" sourceLinked="1"/>
        <c:majorTickMark val="none"/>
        <c:minorTickMark val="none"/>
        <c:tickLblPos val="none"/>
        <c:crossAx val="420095512"/>
        <c:crosses val="autoZero"/>
        <c:auto val="1"/>
        <c:lblOffset val="100"/>
        <c:baseTimeUnit val="years"/>
      </c:dateAx>
      <c:valAx>
        <c:axId val="42009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0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101.01</c:v>
                </c:pt>
                <c:pt idx="3">
                  <c:v>99.9</c:v>
                </c:pt>
                <c:pt idx="4">
                  <c:v>103.49</c:v>
                </c:pt>
              </c:numCache>
            </c:numRef>
          </c:val>
          <c:extLst xmlns:c16r2="http://schemas.microsoft.com/office/drawing/2015/06/chart">
            <c:ext xmlns:c16="http://schemas.microsoft.com/office/drawing/2014/chart" uri="{C3380CC4-5D6E-409C-BE32-E72D297353CC}">
              <c16:uniqueId val="{00000000-2973-48A1-8A63-4EAC45339BD6}"/>
            </c:ext>
          </c:extLst>
        </c:ser>
        <c:dLbls>
          <c:showLegendKey val="0"/>
          <c:showVal val="0"/>
          <c:showCatName val="0"/>
          <c:showSerName val="0"/>
          <c:showPercent val="0"/>
          <c:showBubbleSize val="0"/>
        </c:dLbls>
        <c:gapWidth val="150"/>
        <c:axId val="285351680"/>
        <c:axId val="28535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2973-48A1-8A63-4EAC45339BD6}"/>
            </c:ext>
          </c:extLst>
        </c:ser>
        <c:dLbls>
          <c:showLegendKey val="0"/>
          <c:showVal val="0"/>
          <c:showCatName val="0"/>
          <c:showSerName val="0"/>
          <c:showPercent val="0"/>
          <c:showBubbleSize val="0"/>
        </c:dLbls>
        <c:marker val="1"/>
        <c:smooth val="0"/>
        <c:axId val="285351680"/>
        <c:axId val="285357168"/>
      </c:lineChart>
      <c:dateAx>
        <c:axId val="285351680"/>
        <c:scaling>
          <c:orientation val="minMax"/>
        </c:scaling>
        <c:delete val="1"/>
        <c:axPos val="b"/>
        <c:numFmt formatCode="&quot;H&quot;yy" sourceLinked="1"/>
        <c:majorTickMark val="none"/>
        <c:minorTickMark val="none"/>
        <c:tickLblPos val="none"/>
        <c:crossAx val="285357168"/>
        <c:crosses val="autoZero"/>
        <c:auto val="1"/>
        <c:lblOffset val="100"/>
        <c:baseTimeUnit val="years"/>
      </c:dateAx>
      <c:valAx>
        <c:axId val="28535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3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5.63</c:v>
                </c:pt>
                <c:pt idx="3">
                  <c:v>10.39</c:v>
                </c:pt>
                <c:pt idx="4">
                  <c:v>14.85</c:v>
                </c:pt>
              </c:numCache>
            </c:numRef>
          </c:val>
          <c:extLst xmlns:c16r2="http://schemas.microsoft.com/office/drawing/2015/06/chart">
            <c:ext xmlns:c16="http://schemas.microsoft.com/office/drawing/2014/chart" uri="{C3380CC4-5D6E-409C-BE32-E72D297353CC}">
              <c16:uniqueId val="{00000000-C65B-4A8B-B349-AC54A67F192C}"/>
            </c:ext>
          </c:extLst>
        </c:ser>
        <c:dLbls>
          <c:showLegendKey val="0"/>
          <c:showVal val="0"/>
          <c:showCatName val="0"/>
          <c:showSerName val="0"/>
          <c:showPercent val="0"/>
          <c:showBubbleSize val="0"/>
        </c:dLbls>
        <c:gapWidth val="150"/>
        <c:axId val="416663680"/>
        <c:axId val="41666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C65B-4A8B-B349-AC54A67F192C}"/>
            </c:ext>
          </c:extLst>
        </c:ser>
        <c:dLbls>
          <c:showLegendKey val="0"/>
          <c:showVal val="0"/>
          <c:showCatName val="0"/>
          <c:showSerName val="0"/>
          <c:showPercent val="0"/>
          <c:showBubbleSize val="0"/>
        </c:dLbls>
        <c:marker val="1"/>
        <c:smooth val="0"/>
        <c:axId val="416663680"/>
        <c:axId val="416666424"/>
      </c:lineChart>
      <c:dateAx>
        <c:axId val="416663680"/>
        <c:scaling>
          <c:orientation val="minMax"/>
        </c:scaling>
        <c:delete val="1"/>
        <c:axPos val="b"/>
        <c:numFmt formatCode="&quot;H&quot;yy" sourceLinked="1"/>
        <c:majorTickMark val="none"/>
        <c:minorTickMark val="none"/>
        <c:tickLblPos val="none"/>
        <c:crossAx val="416666424"/>
        <c:crosses val="autoZero"/>
        <c:auto val="1"/>
        <c:lblOffset val="100"/>
        <c:baseTimeUnit val="years"/>
      </c:dateAx>
      <c:valAx>
        <c:axId val="41666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3.65</c:v>
                </c:pt>
                <c:pt idx="3">
                  <c:v>3.6</c:v>
                </c:pt>
                <c:pt idx="4">
                  <c:v>3.66</c:v>
                </c:pt>
              </c:numCache>
            </c:numRef>
          </c:val>
          <c:extLst xmlns:c16r2="http://schemas.microsoft.com/office/drawing/2015/06/chart">
            <c:ext xmlns:c16="http://schemas.microsoft.com/office/drawing/2014/chart" uri="{C3380CC4-5D6E-409C-BE32-E72D297353CC}">
              <c16:uniqueId val="{00000000-CEA8-408E-B9ED-2ACEAF06B558}"/>
            </c:ext>
          </c:extLst>
        </c:ser>
        <c:dLbls>
          <c:showLegendKey val="0"/>
          <c:showVal val="0"/>
          <c:showCatName val="0"/>
          <c:showSerName val="0"/>
          <c:showPercent val="0"/>
          <c:showBubbleSize val="0"/>
        </c:dLbls>
        <c:gapWidth val="150"/>
        <c:axId val="416668384"/>
        <c:axId val="41666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CEA8-408E-B9ED-2ACEAF06B558}"/>
            </c:ext>
          </c:extLst>
        </c:ser>
        <c:dLbls>
          <c:showLegendKey val="0"/>
          <c:showVal val="0"/>
          <c:showCatName val="0"/>
          <c:showSerName val="0"/>
          <c:showPercent val="0"/>
          <c:showBubbleSize val="0"/>
        </c:dLbls>
        <c:marker val="1"/>
        <c:smooth val="0"/>
        <c:axId val="416668384"/>
        <c:axId val="416665640"/>
      </c:lineChart>
      <c:dateAx>
        <c:axId val="416668384"/>
        <c:scaling>
          <c:orientation val="minMax"/>
        </c:scaling>
        <c:delete val="1"/>
        <c:axPos val="b"/>
        <c:numFmt formatCode="&quot;H&quot;yy" sourceLinked="1"/>
        <c:majorTickMark val="none"/>
        <c:minorTickMark val="none"/>
        <c:tickLblPos val="none"/>
        <c:crossAx val="416665640"/>
        <c:crosses val="autoZero"/>
        <c:auto val="1"/>
        <c:lblOffset val="100"/>
        <c:baseTimeUnit val="years"/>
      </c:dateAx>
      <c:valAx>
        <c:axId val="41666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954-418F-9D0B-43390AA4219C}"/>
            </c:ext>
          </c:extLst>
        </c:ser>
        <c:dLbls>
          <c:showLegendKey val="0"/>
          <c:showVal val="0"/>
          <c:showCatName val="0"/>
          <c:showSerName val="0"/>
          <c:showPercent val="0"/>
          <c:showBubbleSize val="0"/>
        </c:dLbls>
        <c:gapWidth val="150"/>
        <c:axId val="416667600"/>
        <c:axId val="41666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C954-418F-9D0B-43390AA4219C}"/>
            </c:ext>
          </c:extLst>
        </c:ser>
        <c:dLbls>
          <c:showLegendKey val="0"/>
          <c:showVal val="0"/>
          <c:showCatName val="0"/>
          <c:showSerName val="0"/>
          <c:showPercent val="0"/>
          <c:showBubbleSize val="0"/>
        </c:dLbls>
        <c:marker val="1"/>
        <c:smooth val="0"/>
        <c:axId val="416667600"/>
        <c:axId val="416669168"/>
      </c:lineChart>
      <c:dateAx>
        <c:axId val="416667600"/>
        <c:scaling>
          <c:orientation val="minMax"/>
        </c:scaling>
        <c:delete val="1"/>
        <c:axPos val="b"/>
        <c:numFmt formatCode="&quot;H&quot;yy" sourceLinked="1"/>
        <c:majorTickMark val="none"/>
        <c:minorTickMark val="none"/>
        <c:tickLblPos val="none"/>
        <c:crossAx val="416669168"/>
        <c:crosses val="autoZero"/>
        <c:auto val="1"/>
        <c:lblOffset val="100"/>
        <c:baseTimeUnit val="years"/>
      </c:dateAx>
      <c:valAx>
        <c:axId val="41666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6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32.090000000000003</c:v>
                </c:pt>
                <c:pt idx="3">
                  <c:v>29.96</c:v>
                </c:pt>
                <c:pt idx="4">
                  <c:v>29.41</c:v>
                </c:pt>
              </c:numCache>
            </c:numRef>
          </c:val>
          <c:extLst xmlns:c16r2="http://schemas.microsoft.com/office/drawing/2015/06/chart">
            <c:ext xmlns:c16="http://schemas.microsoft.com/office/drawing/2014/chart" uri="{C3380CC4-5D6E-409C-BE32-E72D297353CC}">
              <c16:uniqueId val="{00000000-55DB-475B-8219-573DC1C6E79C}"/>
            </c:ext>
          </c:extLst>
        </c:ser>
        <c:dLbls>
          <c:showLegendKey val="0"/>
          <c:showVal val="0"/>
          <c:showCatName val="0"/>
          <c:showSerName val="0"/>
          <c:showPercent val="0"/>
          <c:showBubbleSize val="0"/>
        </c:dLbls>
        <c:gapWidth val="150"/>
        <c:axId val="416662112"/>
        <c:axId val="41666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55DB-475B-8219-573DC1C6E79C}"/>
            </c:ext>
          </c:extLst>
        </c:ser>
        <c:dLbls>
          <c:showLegendKey val="0"/>
          <c:showVal val="0"/>
          <c:showCatName val="0"/>
          <c:showSerName val="0"/>
          <c:showPercent val="0"/>
          <c:showBubbleSize val="0"/>
        </c:dLbls>
        <c:marker val="1"/>
        <c:smooth val="0"/>
        <c:axId val="416662112"/>
        <c:axId val="416662504"/>
      </c:lineChart>
      <c:dateAx>
        <c:axId val="416662112"/>
        <c:scaling>
          <c:orientation val="minMax"/>
        </c:scaling>
        <c:delete val="1"/>
        <c:axPos val="b"/>
        <c:numFmt formatCode="&quot;H&quot;yy" sourceLinked="1"/>
        <c:majorTickMark val="none"/>
        <c:minorTickMark val="none"/>
        <c:tickLblPos val="none"/>
        <c:crossAx val="416662504"/>
        <c:crosses val="autoZero"/>
        <c:auto val="1"/>
        <c:lblOffset val="100"/>
        <c:baseTimeUnit val="years"/>
      </c:dateAx>
      <c:valAx>
        <c:axId val="41666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6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2051.85</c:v>
                </c:pt>
                <c:pt idx="3">
                  <c:v>1985.81</c:v>
                </c:pt>
                <c:pt idx="4">
                  <c:v>1878.61</c:v>
                </c:pt>
              </c:numCache>
            </c:numRef>
          </c:val>
          <c:extLst xmlns:c16r2="http://schemas.microsoft.com/office/drawing/2015/06/chart">
            <c:ext xmlns:c16="http://schemas.microsoft.com/office/drawing/2014/chart" uri="{C3380CC4-5D6E-409C-BE32-E72D297353CC}">
              <c16:uniqueId val="{00000000-04B8-44B1-B099-B6A5A6BF3C95}"/>
            </c:ext>
          </c:extLst>
        </c:ser>
        <c:dLbls>
          <c:showLegendKey val="0"/>
          <c:showVal val="0"/>
          <c:showCatName val="0"/>
          <c:showSerName val="0"/>
          <c:showPercent val="0"/>
          <c:showBubbleSize val="0"/>
        </c:dLbls>
        <c:gapWidth val="150"/>
        <c:axId val="418363392"/>
        <c:axId val="41836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04B8-44B1-B099-B6A5A6BF3C95}"/>
            </c:ext>
          </c:extLst>
        </c:ser>
        <c:dLbls>
          <c:showLegendKey val="0"/>
          <c:showVal val="0"/>
          <c:showCatName val="0"/>
          <c:showSerName val="0"/>
          <c:showPercent val="0"/>
          <c:showBubbleSize val="0"/>
        </c:dLbls>
        <c:marker val="1"/>
        <c:smooth val="0"/>
        <c:axId val="418363392"/>
        <c:axId val="418363000"/>
      </c:lineChart>
      <c:dateAx>
        <c:axId val="418363392"/>
        <c:scaling>
          <c:orientation val="minMax"/>
        </c:scaling>
        <c:delete val="1"/>
        <c:axPos val="b"/>
        <c:numFmt formatCode="&quot;H&quot;yy" sourceLinked="1"/>
        <c:majorTickMark val="none"/>
        <c:minorTickMark val="none"/>
        <c:tickLblPos val="none"/>
        <c:crossAx val="418363000"/>
        <c:crosses val="autoZero"/>
        <c:auto val="1"/>
        <c:lblOffset val="100"/>
        <c:baseTimeUnit val="years"/>
      </c:dateAx>
      <c:valAx>
        <c:axId val="418363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49.1</c:v>
                </c:pt>
                <c:pt idx="3">
                  <c:v>55.04</c:v>
                </c:pt>
                <c:pt idx="4">
                  <c:v>59.23</c:v>
                </c:pt>
              </c:numCache>
            </c:numRef>
          </c:val>
          <c:extLst xmlns:c16r2="http://schemas.microsoft.com/office/drawing/2015/06/chart">
            <c:ext xmlns:c16="http://schemas.microsoft.com/office/drawing/2014/chart" uri="{C3380CC4-5D6E-409C-BE32-E72D297353CC}">
              <c16:uniqueId val="{00000000-6B91-46CE-B1D9-B0AC96D9A532}"/>
            </c:ext>
          </c:extLst>
        </c:ser>
        <c:dLbls>
          <c:showLegendKey val="0"/>
          <c:showVal val="0"/>
          <c:showCatName val="0"/>
          <c:showSerName val="0"/>
          <c:showPercent val="0"/>
          <c:showBubbleSize val="0"/>
        </c:dLbls>
        <c:gapWidth val="150"/>
        <c:axId val="418364568"/>
        <c:axId val="41836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6B91-46CE-B1D9-B0AC96D9A532}"/>
            </c:ext>
          </c:extLst>
        </c:ser>
        <c:dLbls>
          <c:showLegendKey val="0"/>
          <c:showVal val="0"/>
          <c:showCatName val="0"/>
          <c:showSerName val="0"/>
          <c:showPercent val="0"/>
          <c:showBubbleSize val="0"/>
        </c:dLbls>
        <c:marker val="1"/>
        <c:smooth val="0"/>
        <c:axId val="418364568"/>
        <c:axId val="418362216"/>
      </c:lineChart>
      <c:dateAx>
        <c:axId val="418364568"/>
        <c:scaling>
          <c:orientation val="minMax"/>
        </c:scaling>
        <c:delete val="1"/>
        <c:axPos val="b"/>
        <c:numFmt formatCode="&quot;H&quot;yy" sourceLinked="1"/>
        <c:majorTickMark val="none"/>
        <c:minorTickMark val="none"/>
        <c:tickLblPos val="none"/>
        <c:crossAx val="418362216"/>
        <c:crosses val="autoZero"/>
        <c:auto val="1"/>
        <c:lblOffset val="100"/>
        <c:baseTimeUnit val="years"/>
      </c:dateAx>
      <c:valAx>
        <c:axId val="41836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6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354.89</c:v>
                </c:pt>
                <c:pt idx="3">
                  <c:v>318.68</c:v>
                </c:pt>
                <c:pt idx="4">
                  <c:v>296.58</c:v>
                </c:pt>
              </c:numCache>
            </c:numRef>
          </c:val>
          <c:extLst xmlns:c16r2="http://schemas.microsoft.com/office/drawing/2015/06/chart">
            <c:ext xmlns:c16="http://schemas.microsoft.com/office/drawing/2014/chart" uri="{C3380CC4-5D6E-409C-BE32-E72D297353CC}">
              <c16:uniqueId val="{00000000-63E9-452C-9437-C1694B17B04C}"/>
            </c:ext>
          </c:extLst>
        </c:ser>
        <c:dLbls>
          <c:showLegendKey val="0"/>
          <c:showVal val="0"/>
          <c:showCatName val="0"/>
          <c:showSerName val="0"/>
          <c:showPercent val="0"/>
          <c:showBubbleSize val="0"/>
        </c:dLbls>
        <c:gapWidth val="150"/>
        <c:axId val="418361824"/>
        <c:axId val="4166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63E9-452C-9437-C1694B17B04C}"/>
            </c:ext>
          </c:extLst>
        </c:ser>
        <c:dLbls>
          <c:showLegendKey val="0"/>
          <c:showVal val="0"/>
          <c:showCatName val="0"/>
          <c:showSerName val="0"/>
          <c:showPercent val="0"/>
          <c:showBubbleSize val="0"/>
        </c:dLbls>
        <c:marker val="1"/>
        <c:smooth val="0"/>
        <c:axId val="418361824"/>
        <c:axId val="416669560"/>
      </c:lineChart>
      <c:dateAx>
        <c:axId val="418361824"/>
        <c:scaling>
          <c:orientation val="minMax"/>
        </c:scaling>
        <c:delete val="1"/>
        <c:axPos val="b"/>
        <c:numFmt formatCode="&quot;H&quot;yy" sourceLinked="1"/>
        <c:majorTickMark val="none"/>
        <c:minorTickMark val="none"/>
        <c:tickLblPos val="none"/>
        <c:crossAx val="416669560"/>
        <c:crosses val="autoZero"/>
        <c:auto val="1"/>
        <c:lblOffset val="100"/>
        <c:baseTimeUnit val="years"/>
      </c:dateAx>
      <c:valAx>
        <c:axId val="4166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4"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奥出雲町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12475</v>
      </c>
      <c r="AM8" s="61"/>
      <c r="AN8" s="61"/>
      <c r="AO8" s="61"/>
      <c r="AP8" s="61"/>
      <c r="AQ8" s="61"/>
      <c r="AR8" s="61"/>
      <c r="AS8" s="61"/>
      <c r="AT8" s="52">
        <f>データ!$S$6</f>
        <v>368.01</v>
      </c>
      <c r="AU8" s="53"/>
      <c r="AV8" s="53"/>
      <c r="AW8" s="53"/>
      <c r="AX8" s="53"/>
      <c r="AY8" s="53"/>
      <c r="AZ8" s="53"/>
      <c r="BA8" s="53"/>
      <c r="BB8" s="54">
        <f>データ!$T$6</f>
        <v>33.9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55.75</v>
      </c>
      <c r="J10" s="53"/>
      <c r="K10" s="53"/>
      <c r="L10" s="53"/>
      <c r="M10" s="53"/>
      <c r="N10" s="53"/>
      <c r="O10" s="64"/>
      <c r="P10" s="54">
        <f>データ!$P$6</f>
        <v>98.64</v>
      </c>
      <c r="Q10" s="54"/>
      <c r="R10" s="54"/>
      <c r="S10" s="54"/>
      <c r="T10" s="54"/>
      <c r="U10" s="54"/>
      <c r="V10" s="54"/>
      <c r="W10" s="61">
        <f>データ!$Q$6</f>
        <v>3310</v>
      </c>
      <c r="X10" s="61"/>
      <c r="Y10" s="61"/>
      <c r="Z10" s="61"/>
      <c r="AA10" s="61"/>
      <c r="AB10" s="61"/>
      <c r="AC10" s="61"/>
      <c r="AD10" s="2"/>
      <c r="AE10" s="2"/>
      <c r="AF10" s="2"/>
      <c r="AG10" s="2"/>
      <c r="AH10" s="4"/>
      <c r="AI10" s="4"/>
      <c r="AJ10" s="4"/>
      <c r="AK10" s="4"/>
      <c r="AL10" s="61">
        <f>データ!$U$6</f>
        <v>12156</v>
      </c>
      <c r="AM10" s="61"/>
      <c r="AN10" s="61"/>
      <c r="AO10" s="61"/>
      <c r="AP10" s="61"/>
      <c r="AQ10" s="61"/>
      <c r="AR10" s="61"/>
      <c r="AS10" s="61"/>
      <c r="AT10" s="52">
        <f>データ!$V$6</f>
        <v>135</v>
      </c>
      <c r="AU10" s="53"/>
      <c r="AV10" s="53"/>
      <c r="AW10" s="53"/>
      <c r="AX10" s="53"/>
      <c r="AY10" s="53"/>
      <c r="AZ10" s="53"/>
      <c r="BA10" s="53"/>
      <c r="BB10" s="54">
        <f>データ!$W$6</f>
        <v>90.04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8g6EhJMYYVO6H/ENShDwwV2QoBnkk6tgOpPZQAuoyYHGX7UivpkvbskxedS3GE4ECBLhcm7ase1Q13mwAFhtA==" saltValue="X6nbeF+g8VtO1GilsITg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323438</v>
      </c>
      <c r="D6" s="34">
        <f t="shared" si="3"/>
        <v>46</v>
      </c>
      <c r="E6" s="34">
        <f t="shared" si="3"/>
        <v>1</v>
      </c>
      <c r="F6" s="34">
        <f t="shared" si="3"/>
        <v>0</v>
      </c>
      <c r="G6" s="34">
        <f t="shared" si="3"/>
        <v>1</v>
      </c>
      <c r="H6" s="34" t="str">
        <f t="shared" si="3"/>
        <v>島根県　奥出雲町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55.75</v>
      </c>
      <c r="P6" s="35">
        <f t="shared" si="3"/>
        <v>98.64</v>
      </c>
      <c r="Q6" s="35">
        <f t="shared" si="3"/>
        <v>3310</v>
      </c>
      <c r="R6" s="35">
        <f t="shared" si="3"/>
        <v>12475</v>
      </c>
      <c r="S6" s="35">
        <f t="shared" si="3"/>
        <v>368.01</v>
      </c>
      <c r="T6" s="35">
        <f t="shared" si="3"/>
        <v>33.9</v>
      </c>
      <c r="U6" s="35">
        <f t="shared" si="3"/>
        <v>12156</v>
      </c>
      <c r="V6" s="35">
        <f t="shared" si="3"/>
        <v>135</v>
      </c>
      <c r="W6" s="35">
        <f t="shared" si="3"/>
        <v>90.04</v>
      </c>
      <c r="X6" s="36" t="str">
        <f>IF(X7="",NA(),X7)</f>
        <v>-</v>
      </c>
      <c r="Y6" s="36" t="str">
        <f t="shared" ref="Y6:AG6" si="4">IF(Y7="",NA(),Y7)</f>
        <v>-</v>
      </c>
      <c r="Z6" s="36">
        <f t="shared" si="4"/>
        <v>101.01</v>
      </c>
      <c r="AA6" s="36">
        <f t="shared" si="4"/>
        <v>99.9</v>
      </c>
      <c r="AB6" s="36">
        <f t="shared" si="4"/>
        <v>103.49</v>
      </c>
      <c r="AC6" s="36" t="str">
        <f t="shared" si="4"/>
        <v>-</v>
      </c>
      <c r="AD6" s="36" t="str">
        <f t="shared" si="4"/>
        <v>-</v>
      </c>
      <c r="AE6" s="36">
        <f t="shared" si="4"/>
        <v>110.02</v>
      </c>
      <c r="AF6" s="36">
        <f t="shared" si="4"/>
        <v>108.76</v>
      </c>
      <c r="AG6" s="36">
        <f t="shared" si="4"/>
        <v>108.46</v>
      </c>
      <c r="AH6" s="35" t="str">
        <f>IF(AH7="","",IF(AH7="-","【-】","【"&amp;SUBSTITUTE(TEXT(AH7,"#,##0.00"),"-","△")&amp;"】"))</f>
        <v>【112.01】</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7.31</v>
      </c>
      <c r="AQ6" s="36">
        <f t="shared" si="5"/>
        <v>7.48</v>
      </c>
      <c r="AR6" s="36">
        <f t="shared" si="5"/>
        <v>11.94</v>
      </c>
      <c r="AS6" s="35" t="str">
        <f>IF(AS7="","",IF(AS7="-","【-】","【"&amp;SUBSTITUTE(TEXT(AS7,"#,##0.00"),"-","△")&amp;"】"))</f>
        <v>【1.08】</v>
      </c>
      <c r="AT6" s="36" t="str">
        <f>IF(AT7="",NA(),AT7)</f>
        <v>-</v>
      </c>
      <c r="AU6" s="36" t="str">
        <f t="shared" ref="AU6:BC6" si="6">IF(AU7="",NA(),AU7)</f>
        <v>-</v>
      </c>
      <c r="AV6" s="36">
        <f t="shared" si="6"/>
        <v>32.090000000000003</v>
      </c>
      <c r="AW6" s="36">
        <f t="shared" si="6"/>
        <v>29.96</v>
      </c>
      <c r="AX6" s="36">
        <f t="shared" si="6"/>
        <v>29.41</v>
      </c>
      <c r="AY6" s="36" t="str">
        <f t="shared" si="6"/>
        <v>-</v>
      </c>
      <c r="AZ6" s="36" t="str">
        <f t="shared" si="6"/>
        <v>-</v>
      </c>
      <c r="BA6" s="36">
        <f t="shared" si="6"/>
        <v>355.27</v>
      </c>
      <c r="BB6" s="36">
        <f t="shared" si="6"/>
        <v>359.7</v>
      </c>
      <c r="BC6" s="36">
        <f t="shared" si="6"/>
        <v>362.93</v>
      </c>
      <c r="BD6" s="35" t="str">
        <f>IF(BD7="","",IF(BD7="-","【-】","【"&amp;SUBSTITUTE(TEXT(BD7,"#,##0.00"),"-","△")&amp;"】"))</f>
        <v>【264.97】</v>
      </c>
      <c r="BE6" s="36" t="str">
        <f>IF(BE7="",NA(),BE7)</f>
        <v>-</v>
      </c>
      <c r="BF6" s="36" t="str">
        <f t="shared" ref="BF6:BN6" si="7">IF(BF7="",NA(),BF7)</f>
        <v>-</v>
      </c>
      <c r="BG6" s="36">
        <f t="shared" si="7"/>
        <v>2051.85</v>
      </c>
      <c r="BH6" s="36">
        <f t="shared" si="7"/>
        <v>1985.81</v>
      </c>
      <c r="BI6" s="36">
        <f t="shared" si="7"/>
        <v>1878.61</v>
      </c>
      <c r="BJ6" s="36" t="str">
        <f t="shared" si="7"/>
        <v>-</v>
      </c>
      <c r="BK6" s="36" t="str">
        <f t="shared" si="7"/>
        <v>-</v>
      </c>
      <c r="BL6" s="36">
        <f t="shared" si="7"/>
        <v>458.27</v>
      </c>
      <c r="BM6" s="36">
        <f t="shared" si="7"/>
        <v>447.01</v>
      </c>
      <c r="BN6" s="36">
        <f t="shared" si="7"/>
        <v>439.05</v>
      </c>
      <c r="BO6" s="35" t="str">
        <f>IF(BO7="","",IF(BO7="-","【-】","【"&amp;SUBSTITUTE(TEXT(BO7,"#,##0.00"),"-","△")&amp;"】"))</f>
        <v>【266.61】</v>
      </c>
      <c r="BP6" s="36" t="str">
        <f>IF(BP7="",NA(),BP7)</f>
        <v>-</v>
      </c>
      <c r="BQ6" s="36" t="str">
        <f t="shared" ref="BQ6:BY6" si="8">IF(BQ7="",NA(),BQ7)</f>
        <v>-</v>
      </c>
      <c r="BR6" s="36">
        <f t="shared" si="8"/>
        <v>49.1</v>
      </c>
      <c r="BS6" s="36">
        <f t="shared" si="8"/>
        <v>55.04</v>
      </c>
      <c r="BT6" s="36">
        <f t="shared" si="8"/>
        <v>59.23</v>
      </c>
      <c r="BU6" s="36" t="str">
        <f t="shared" si="8"/>
        <v>-</v>
      </c>
      <c r="BV6" s="36" t="str">
        <f t="shared" si="8"/>
        <v>-</v>
      </c>
      <c r="BW6" s="36">
        <f t="shared" si="8"/>
        <v>96.77</v>
      </c>
      <c r="BX6" s="36">
        <f t="shared" si="8"/>
        <v>95.81</v>
      </c>
      <c r="BY6" s="36">
        <f t="shared" si="8"/>
        <v>95.26</v>
      </c>
      <c r="BZ6" s="35" t="str">
        <f>IF(BZ7="","",IF(BZ7="-","【-】","【"&amp;SUBSTITUTE(TEXT(BZ7,"#,##0.00"),"-","△")&amp;"】"))</f>
        <v>【103.24】</v>
      </c>
      <c r="CA6" s="36" t="str">
        <f>IF(CA7="",NA(),CA7)</f>
        <v>-</v>
      </c>
      <c r="CB6" s="36" t="str">
        <f t="shared" ref="CB6:CJ6" si="9">IF(CB7="",NA(),CB7)</f>
        <v>-</v>
      </c>
      <c r="CC6" s="36">
        <f t="shared" si="9"/>
        <v>354.89</v>
      </c>
      <c r="CD6" s="36">
        <f t="shared" si="9"/>
        <v>318.68</v>
      </c>
      <c r="CE6" s="36">
        <f t="shared" si="9"/>
        <v>296.58</v>
      </c>
      <c r="CF6" s="36" t="str">
        <f t="shared" si="9"/>
        <v>-</v>
      </c>
      <c r="CG6" s="36" t="str">
        <f t="shared" si="9"/>
        <v>-</v>
      </c>
      <c r="CH6" s="36">
        <f t="shared" si="9"/>
        <v>187.18</v>
      </c>
      <c r="CI6" s="36">
        <f t="shared" si="9"/>
        <v>189.58</v>
      </c>
      <c r="CJ6" s="36">
        <f t="shared" si="9"/>
        <v>192.82</v>
      </c>
      <c r="CK6" s="35" t="str">
        <f>IF(CK7="","",IF(CK7="-","【-】","【"&amp;SUBSTITUTE(TEXT(CK7,"#,##0.00"),"-","△")&amp;"】"))</f>
        <v>【168.38】</v>
      </c>
      <c r="CL6" s="36" t="str">
        <f>IF(CL7="",NA(),CL7)</f>
        <v>-</v>
      </c>
      <c r="CM6" s="36" t="str">
        <f t="shared" ref="CM6:CU6" si="10">IF(CM7="",NA(),CM7)</f>
        <v>-</v>
      </c>
      <c r="CN6" s="36">
        <f t="shared" si="10"/>
        <v>75.33</v>
      </c>
      <c r="CO6" s="36">
        <f t="shared" si="10"/>
        <v>73.89</v>
      </c>
      <c r="CP6" s="36">
        <f t="shared" si="10"/>
        <v>73.62</v>
      </c>
      <c r="CQ6" s="36" t="str">
        <f t="shared" si="10"/>
        <v>-</v>
      </c>
      <c r="CR6" s="36" t="str">
        <f t="shared" si="10"/>
        <v>-</v>
      </c>
      <c r="CS6" s="36">
        <f t="shared" si="10"/>
        <v>55.88</v>
      </c>
      <c r="CT6" s="36">
        <f t="shared" si="10"/>
        <v>55.22</v>
      </c>
      <c r="CU6" s="36">
        <f t="shared" si="10"/>
        <v>54.05</v>
      </c>
      <c r="CV6" s="35" t="str">
        <f>IF(CV7="","",IF(CV7="-","【-】","【"&amp;SUBSTITUTE(TEXT(CV7,"#,##0.00"),"-","△")&amp;"】"))</f>
        <v>【60.00】</v>
      </c>
      <c r="CW6" s="36" t="str">
        <f>IF(CW7="",NA(),CW7)</f>
        <v>-</v>
      </c>
      <c r="CX6" s="36" t="str">
        <f t="shared" ref="CX6:DF6" si="11">IF(CX7="",NA(),CX7)</f>
        <v>-</v>
      </c>
      <c r="CY6" s="36">
        <f t="shared" si="11"/>
        <v>79.849999999999994</v>
      </c>
      <c r="CZ6" s="36">
        <f t="shared" si="11"/>
        <v>78.290000000000006</v>
      </c>
      <c r="DA6" s="36">
        <f t="shared" si="11"/>
        <v>78.11</v>
      </c>
      <c r="DB6" s="36" t="str">
        <f t="shared" si="11"/>
        <v>-</v>
      </c>
      <c r="DC6" s="36" t="str">
        <f t="shared" si="11"/>
        <v>-</v>
      </c>
      <c r="DD6" s="36">
        <f t="shared" si="11"/>
        <v>80.989999999999995</v>
      </c>
      <c r="DE6" s="36">
        <f t="shared" si="11"/>
        <v>80.930000000000007</v>
      </c>
      <c r="DF6" s="36">
        <f t="shared" si="11"/>
        <v>80.510000000000005</v>
      </c>
      <c r="DG6" s="35" t="str">
        <f>IF(DG7="","",IF(DG7="-","【-】","【"&amp;SUBSTITUTE(TEXT(DG7,"#,##0.00"),"-","△")&amp;"】"))</f>
        <v>【89.80】</v>
      </c>
      <c r="DH6" s="36" t="str">
        <f>IF(DH7="",NA(),DH7)</f>
        <v>-</v>
      </c>
      <c r="DI6" s="36" t="str">
        <f t="shared" ref="DI6:DQ6" si="12">IF(DI7="",NA(),DI7)</f>
        <v>-</v>
      </c>
      <c r="DJ6" s="36">
        <f t="shared" si="12"/>
        <v>5.63</v>
      </c>
      <c r="DK6" s="36">
        <f t="shared" si="12"/>
        <v>10.39</v>
      </c>
      <c r="DL6" s="36">
        <f t="shared" si="12"/>
        <v>14.85</v>
      </c>
      <c r="DM6" s="36" t="str">
        <f t="shared" si="12"/>
        <v>-</v>
      </c>
      <c r="DN6" s="36" t="str">
        <f t="shared" si="12"/>
        <v>-</v>
      </c>
      <c r="DO6" s="36">
        <f t="shared" si="12"/>
        <v>46.61</v>
      </c>
      <c r="DP6" s="36">
        <f t="shared" si="12"/>
        <v>47.97</v>
      </c>
      <c r="DQ6" s="36">
        <f t="shared" si="12"/>
        <v>49.12</v>
      </c>
      <c r="DR6" s="35" t="str">
        <f>IF(DR7="","",IF(DR7="-","【-】","【"&amp;SUBSTITUTE(TEXT(DR7,"#,##0.00"),"-","△")&amp;"】"))</f>
        <v>【49.59】</v>
      </c>
      <c r="DS6" s="36" t="str">
        <f>IF(DS7="",NA(),DS7)</f>
        <v>-</v>
      </c>
      <c r="DT6" s="36" t="str">
        <f t="shared" ref="DT6:EB6" si="13">IF(DT7="",NA(),DT7)</f>
        <v>-</v>
      </c>
      <c r="DU6" s="36">
        <f t="shared" si="13"/>
        <v>3.65</v>
      </c>
      <c r="DV6" s="36">
        <f t="shared" si="13"/>
        <v>3.6</v>
      </c>
      <c r="DW6" s="36">
        <f t="shared" si="13"/>
        <v>3.66</v>
      </c>
      <c r="DX6" s="36" t="str">
        <f t="shared" si="13"/>
        <v>-</v>
      </c>
      <c r="DY6" s="36" t="str">
        <f t="shared" si="13"/>
        <v>-</v>
      </c>
      <c r="DZ6" s="36">
        <f t="shared" si="13"/>
        <v>10.84</v>
      </c>
      <c r="EA6" s="36">
        <f t="shared" si="13"/>
        <v>15.33</v>
      </c>
      <c r="EB6" s="36">
        <f t="shared" si="13"/>
        <v>16.760000000000002</v>
      </c>
      <c r="EC6" s="35" t="str">
        <f>IF(EC7="","",IF(EC7="-","【-】","【"&amp;SUBSTITUTE(TEXT(EC7,"#,##0.00"),"-","△")&amp;"】"))</f>
        <v>【19.44】</v>
      </c>
      <c r="ED6" s="36" t="str">
        <f>IF(ED7="",NA(),ED7)</f>
        <v>-</v>
      </c>
      <c r="EE6" s="36" t="str">
        <f t="shared" ref="EE6:EM6" si="14">IF(EE7="",NA(),EE7)</f>
        <v>-</v>
      </c>
      <c r="EF6" s="36">
        <f t="shared" si="14"/>
        <v>0.09</v>
      </c>
      <c r="EG6" s="36">
        <f t="shared" si="14"/>
        <v>0.04</v>
      </c>
      <c r="EH6" s="36">
        <f t="shared" si="14"/>
        <v>0.04</v>
      </c>
      <c r="EI6" s="36" t="str">
        <f t="shared" si="14"/>
        <v>-</v>
      </c>
      <c r="EJ6" s="36" t="str">
        <f t="shared" si="14"/>
        <v>-</v>
      </c>
      <c r="EK6" s="36">
        <f t="shared" si="14"/>
        <v>0.39</v>
      </c>
      <c r="EL6" s="36">
        <f t="shared" si="14"/>
        <v>0.43</v>
      </c>
      <c r="EM6" s="36">
        <f t="shared" si="14"/>
        <v>0.42</v>
      </c>
      <c r="EN6" s="35" t="str">
        <f>IF(EN7="","",IF(EN7="-","【-】","【"&amp;SUBSTITUTE(TEXT(EN7,"#,##0.00"),"-","△")&amp;"】"))</f>
        <v>【0.68】</v>
      </c>
    </row>
    <row r="7" spans="1:144" s="37" customFormat="1" x14ac:dyDescent="0.15">
      <c r="A7" s="29"/>
      <c r="B7" s="38">
        <v>2019</v>
      </c>
      <c r="C7" s="38">
        <v>323438</v>
      </c>
      <c r="D7" s="38">
        <v>46</v>
      </c>
      <c r="E7" s="38">
        <v>1</v>
      </c>
      <c r="F7" s="38">
        <v>0</v>
      </c>
      <c r="G7" s="38">
        <v>1</v>
      </c>
      <c r="H7" s="38" t="s">
        <v>93</v>
      </c>
      <c r="I7" s="38" t="s">
        <v>94</v>
      </c>
      <c r="J7" s="38" t="s">
        <v>95</v>
      </c>
      <c r="K7" s="38" t="s">
        <v>96</v>
      </c>
      <c r="L7" s="38" t="s">
        <v>97</v>
      </c>
      <c r="M7" s="38" t="s">
        <v>98</v>
      </c>
      <c r="N7" s="39" t="s">
        <v>99</v>
      </c>
      <c r="O7" s="39">
        <v>55.75</v>
      </c>
      <c r="P7" s="39">
        <v>98.64</v>
      </c>
      <c r="Q7" s="39">
        <v>3310</v>
      </c>
      <c r="R7" s="39">
        <v>12475</v>
      </c>
      <c r="S7" s="39">
        <v>368.01</v>
      </c>
      <c r="T7" s="39">
        <v>33.9</v>
      </c>
      <c r="U7" s="39">
        <v>12156</v>
      </c>
      <c r="V7" s="39">
        <v>135</v>
      </c>
      <c r="W7" s="39">
        <v>90.04</v>
      </c>
      <c r="X7" s="39" t="s">
        <v>99</v>
      </c>
      <c r="Y7" s="39" t="s">
        <v>99</v>
      </c>
      <c r="Z7" s="39">
        <v>101.01</v>
      </c>
      <c r="AA7" s="39">
        <v>99.9</v>
      </c>
      <c r="AB7" s="39">
        <v>103.49</v>
      </c>
      <c r="AC7" s="39" t="s">
        <v>99</v>
      </c>
      <c r="AD7" s="39" t="s">
        <v>99</v>
      </c>
      <c r="AE7" s="39">
        <v>110.02</v>
      </c>
      <c r="AF7" s="39">
        <v>108.76</v>
      </c>
      <c r="AG7" s="39">
        <v>108.46</v>
      </c>
      <c r="AH7" s="39">
        <v>112.01</v>
      </c>
      <c r="AI7" s="39" t="s">
        <v>99</v>
      </c>
      <c r="AJ7" s="39" t="s">
        <v>99</v>
      </c>
      <c r="AK7" s="39">
        <v>0</v>
      </c>
      <c r="AL7" s="39">
        <v>0</v>
      </c>
      <c r="AM7" s="39">
        <v>0</v>
      </c>
      <c r="AN7" s="39" t="s">
        <v>99</v>
      </c>
      <c r="AO7" s="39" t="s">
        <v>99</v>
      </c>
      <c r="AP7" s="39">
        <v>7.31</v>
      </c>
      <c r="AQ7" s="39">
        <v>7.48</v>
      </c>
      <c r="AR7" s="39">
        <v>11.94</v>
      </c>
      <c r="AS7" s="39">
        <v>1.08</v>
      </c>
      <c r="AT7" s="39" t="s">
        <v>99</v>
      </c>
      <c r="AU7" s="39" t="s">
        <v>99</v>
      </c>
      <c r="AV7" s="39">
        <v>32.090000000000003</v>
      </c>
      <c r="AW7" s="39">
        <v>29.96</v>
      </c>
      <c r="AX7" s="39">
        <v>29.41</v>
      </c>
      <c r="AY7" s="39" t="s">
        <v>99</v>
      </c>
      <c r="AZ7" s="39" t="s">
        <v>99</v>
      </c>
      <c r="BA7" s="39">
        <v>355.27</v>
      </c>
      <c r="BB7" s="39">
        <v>359.7</v>
      </c>
      <c r="BC7" s="39">
        <v>362.93</v>
      </c>
      <c r="BD7" s="39">
        <v>264.97000000000003</v>
      </c>
      <c r="BE7" s="39" t="s">
        <v>99</v>
      </c>
      <c r="BF7" s="39" t="s">
        <v>99</v>
      </c>
      <c r="BG7" s="39">
        <v>2051.85</v>
      </c>
      <c r="BH7" s="39">
        <v>1985.81</v>
      </c>
      <c r="BI7" s="39">
        <v>1878.61</v>
      </c>
      <c r="BJ7" s="39" t="s">
        <v>99</v>
      </c>
      <c r="BK7" s="39" t="s">
        <v>99</v>
      </c>
      <c r="BL7" s="39">
        <v>458.27</v>
      </c>
      <c r="BM7" s="39">
        <v>447.01</v>
      </c>
      <c r="BN7" s="39">
        <v>439.05</v>
      </c>
      <c r="BO7" s="39">
        <v>266.61</v>
      </c>
      <c r="BP7" s="39" t="s">
        <v>99</v>
      </c>
      <c r="BQ7" s="39" t="s">
        <v>99</v>
      </c>
      <c r="BR7" s="39">
        <v>49.1</v>
      </c>
      <c r="BS7" s="39">
        <v>55.04</v>
      </c>
      <c r="BT7" s="39">
        <v>59.23</v>
      </c>
      <c r="BU7" s="39" t="s">
        <v>99</v>
      </c>
      <c r="BV7" s="39" t="s">
        <v>99</v>
      </c>
      <c r="BW7" s="39">
        <v>96.77</v>
      </c>
      <c r="BX7" s="39">
        <v>95.81</v>
      </c>
      <c r="BY7" s="39">
        <v>95.26</v>
      </c>
      <c r="BZ7" s="39">
        <v>103.24</v>
      </c>
      <c r="CA7" s="39" t="s">
        <v>99</v>
      </c>
      <c r="CB7" s="39" t="s">
        <v>99</v>
      </c>
      <c r="CC7" s="39">
        <v>354.89</v>
      </c>
      <c r="CD7" s="39">
        <v>318.68</v>
      </c>
      <c r="CE7" s="39">
        <v>296.58</v>
      </c>
      <c r="CF7" s="39" t="s">
        <v>99</v>
      </c>
      <c r="CG7" s="39" t="s">
        <v>99</v>
      </c>
      <c r="CH7" s="39">
        <v>187.18</v>
      </c>
      <c r="CI7" s="39">
        <v>189.58</v>
      </c>
      <c r="CJ7" s="39">
        <v>192.82</v>
      </c>
      <c r="CK7" s="39">
        <v>168.38</v>
      </c>
      <c r="CL7" s="39" t="s">
        <v>99</v>
      </c>
      <c r="CM7" s="39" t="s">
        <v>99</v>
      </c>
      <c r="CN7" s="39">
        <v>75.33</v>
      </c>
      <c r="CO7" s="39">
        <v>73.89</v>
      </c>
      <c r="CP7" s="39">
        <v>73.62</v>
      </c>
      <c r="CQ7" s="39" t="s">
        <v>99</v>
      </c>
      <c r="CR7" s="39" t="s">
        <v>99</v>
      </c>
      <c r="CS7" s="39">
        <v>55.88</v>
      </c>
      <c r="CT7" s="39">
        <v>55.22</v>
      </c>
      <c r="CU7" s="39">
        <v>54.05</v>
      </c>
      <c r="CV7" s="39">
        <v>60</v>
      </c>
      <c r="CW7" s="39" t="s">
        <v>99</v>
      </c>
      <c r="CX7" s="39" t="s">
        <v>99</v>
      </c>
      <c r="CY7" s="39">
        <v>79.849999999999994</v>
      </c>
      <c r="CZ7" s="39">
        <v>78.290000000000006</v>
      </c>
      <c r="DA7" s="39">
        <v>78.11</v>
      </c>
      <c r="DB7" s="39" t="s">
        <v>99</v>
      </c>
      <c r="DC7" s="39" t="s">
        <v>99</v>
      </c>
      <c r="DD7" s="39">
        <v>80.989999999999995</v>
      </c>
      <c r="DE7" s="39">
        <v>80.930000000000007</v>
      </c>
      <c r="DF7" s="39">
        <v>80.510000000000005</v>
      </c>
      <c r="DG7" s="39">
        <v>89.8</v>
      </c>
      <c r="DH7" s="39" t="s">
        <v>99</v>
      </c>
      <c r="DI7" s="39" t="s">
        <v>99</v>
      </c>
      <c r="DJ7" s="39">
        <v>5.63</v>
      </c>
      <c r="DK7" s="39">
        <v>10.39</v>
      </c>
      <c r="DL7" s="39">
        <v>14.85</v>
      </c>
      <c r="DM7" s="39" t="s">
        <v>99</v>
      </c>
      <c r="DN7" s="39" t="s">
        <v>99</v>
      </c>
      <c r="DO7" s="39">
        <v>46.61</v>
      </c>
      <c r="DP7" s="39">
        <v>47.97</v>
      </c>
      <c r="DQ7" s="39">
        <v>49.12</v>
      </c>
      <c r="DR7" s="39">
        <v>49.59</v>
      </c>
      <c r="DS7" s="39" t="s">
        <v>99</v>
      </c>
      <c r="DT7" s="39" t="s">
        <v>99</v>
      </c>
      <c r="DU7" s="39">
        <v>3.65</v>
      </c>
      <c r="DV7" s="39">
        <v>3.6</v>
      </c>
      <c r="DW7" s="39">
        <v>3.66</v>
      </c>
      <c r="DX7" s="39" t="s">
        <v>99</v>
      </c>
      <c r="DY7" s="39" t="s">
        <v>99</v>
      </c>
      <c r="DZ7" s="39">
        <v>10.84</v>
      </c>
      <c r="EA7" s="39">
        <v>15.33</v>
      </c>
      <c r="EB7" s="39">
        <v>16.760000000000002</v>
      </c>
      <c r="EC7" s="39">
        <v>19.440000000000001</v>
      </c>
      <c r="ED7" s="39" t="s">
        <v>99</v>
      </c>
      <c r="EE7" s="39" t="s">
        <v>99</v>
      </c>
      <c r="EF7" s="39">
        <v>0.09</v>
      </c>
      <c r="EG7" s="39">
        <v>0.04</v>
      </c>
      <c r="EH7" s="39">
        <v>0.04</v>
      </c>
      <c r="EI7" s="39" t="s">
        <v>99</v>
      </c>
      <c r="EJ7" s="39" t="s">
        <v>99</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