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akura.city.unnan.lg.jp\share\総務部\財政課\Y\02600公営企業\0200調査\令和02年度\210204 経営比較分析表\0204 回答\"/>
    </mc:Choice>
  </mc:AlternateContent>
  <workbookProtection workbookAlgorithmName="SHA-512" workbookHashValue="pZdqzC1V6IwKjHBjI741wExGdFpigFplaKRxfiSD+TNCu8dI/p8ojvBxjZ+foJxGCrpEW4nGAD0yzqI8fOclrw==" workbookSaltValue="kJTdlrjKN6iH1+RdxRv9a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P10" i="4" s="1"/>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W10" i="4"/>
  <c r="I10" i="4"/>
  <c r="BB8" i="4"/>
  <c r="AL8" i="4"/>
  <c r="AD8" i="4"/>
  <c r="W8" i="4"/>
  <c r="P8" i="4"/>
  <c r="B8" i="4"/>
  <c r="B6" i="4"/>
</calcChain>
</file>

<file path=xl/sharedStrings.xml><?xml version="1.0" encoding="utf-8"?>
<sst xmlns="http://schemas.openxmlformats.org/spreadsheetml/2006/main" count="252" uniqueCount="118">
  <si>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</si>
  <si>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</si>
  <si>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</si>
  <si>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</si>
  <si>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</si>
  <si>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</si>
  <si>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</si>
  <si>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</si>
  <si>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</si>
  <si>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</si>
  <si>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</si>
  <si>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</si>
  <si>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</si>
  <si>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</si>
  <si>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</si>
  <si>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</si>
  <si>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</si>
  <si>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</si>
  <si>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</si>
  <si>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</si>
  <si>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</si>
  <si>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</si>
  <si>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</si>
  <si>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</si>
  <si>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</si>
  <si>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</si>
  <si>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</si>
  <si>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</si>
  <si>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</si>
  <si>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</si>
  <si>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</si>
  <si>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</si>
  <si>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</si>
  <si>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</si>
  <si>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</si>
  <si>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</si>
  <si>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</si>
  <si>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</si>
  <si>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</si>
  <si>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</si>
  <si>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</si>
  <si>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</si>
  <si>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</si>
  <si>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</si>
  <si>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</si>
  <si>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</si>
  <si>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</si>
  <si>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</si>
  <si>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</si>
  <si>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</si>
  <si>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</si>
  <si>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</si>
  <si>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</si>
  <si>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</si>
  <si>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</si>
  <si>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</si>
  <si>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</si>
  <si>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</si>
  <si>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</si>
  <si>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</si>
  <si>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</si>
  <si>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</si>
  <si>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</si>
  <si>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</si>
  <si>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</si>
  <si>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</si>
  <si>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</si>
  <si>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</si>
  <si>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</si>
  <si>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</si>
  <si>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</si>
  <si>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</si>
  <si>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</si>
  <si>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</si>
  <si>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</si>
  <si>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</si>
  <si>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</si>
  <si>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</si>
  <si>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</si>
  <si>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</si>
  <si>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</si>
  <si>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</si>
  <si>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</si>
  <si>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</si>
  <si>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</si>
  <si>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</si>
  <si>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</si>
  <si>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</si>
  <si>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</si>
  <si>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</si>
  <si>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</si>
  <si>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</si>
  <si>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</si>
  <si>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</si>
  <si>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</si>
  <si>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</si>
  <si>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</si>
  <si>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</si>
  <si>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</si>
  <si>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</si>
  <si>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</si>
  <si>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</si>
  <si>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</si>
  <si>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</si>
  <si>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</si>
  <si>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</si>
  <si>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</si>
  <si>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</si>
  <si>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</si>
  <si>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</si>
  <si>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</si>
  <si>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</si>
  <si>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</si>
  <si>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</si>
  <si>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</si>
  <si>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一層の経営健全化が求められることから、使用料収入が適正な水準より低いことにより、収入が不足しているため、適正な使用料水準に設定するよう努める必要がある。
  維持管理の効率化（維持管理経費の削減等）を検討し、経営基盤の強化を図り、持続可能な事業経営を行う必要がある。
  また、経営の透明性を向上させるため、公営企業会計の適用に向け準備を進めている。</t>
    <rPh sb="99" eb="100">
      <t>トウ</t>
    </rPh>
    <phoneticPr fontId="4"/>
  </si>
  <si>
    <r>
      <t xml:space="preserve">　
</t>
    </r>
    <r>
      <rPr>
        <sz val="11"/>
        <rFont val="ＭＳ ゴシック"/>
        <family val="3"/>
        <charset val="128"/>
      </rPr>
      <t xml:space="preserve">①収益的収支比率
　使用料収入や一般会計からの繰入金等の総収益で総費用と地方債償還金を加えた費用を賄えていない。また、総収益の大半は一般会計からの繰入金に依存している状態である。
④企業債残高対事業規模比率
　料金収入に対する企業債残高の割合が類似団体の平均値を大幅に下回っている。企業債残高は減っている。
⑤経費回収率
　使用料収入の増加、汚水処理費の減少で比率は上昇したが、依然、使用料だけでは賄えていない状況である。適正な料金水準を保っていく必要がある。
⑥汚水処理原価
　類似団体の平均値に対して効率的な汚水処理が実施できているといえる状態である。
⑧水洗化率
　処理区域内で水洗便所を設置して汚水処理している人口の割合が100％である。
</t>
    </r>
    <rPh sb="3" eb="6">
      <t>シュウエキテキ</t>
    </rPh>
    <rPh sb="6" eb="8">
      <t>シュウシ</t>
    </rPh>
    <rPh sb="8" eb="10">
      <t>ヒリツ</t>
    </rPh>
    <rPh sb="30" eb="31">
      <t>ソウ</t>
    </rPh>
    <rPh sb="61" eb="62">
      <t>ソウ</t>
    </rPh>
    <rPh sb="62" eb="64">
      <t>シュウエキ</t>
    </rPh>
    <rPh sb="65" eb="67">
      <t>タイハン</t>
    </rPh>
    <rPh sb="68" eb="70">
      <t>イッパン</t>
    </rPh>
    <rPh sb="70" eb="72">
      <t>カイケイ</t>
    </rPh>
    <rPh sb="75" eb="77">
      <t>クリイレ</t>
    </rPh>
    <rPh sb="77" eb="78">
      <t>キン</t>
    </rPh>
    <rPh sb="79" eb="81">
      <t>イゾン</t>
    </rPh>
    <rPh sb="85" eb="87">
      <t>ジョウタイ</t>
    </rPh>
    <rPh sb="93" eb="95">
      <t>キギョウ</t>
    </rPh>
    <rPh sb="95" eb="96">
      <t>サイ</t>
    </rPh>
    <rPh sb="96" eb="98">
      <t>ザンダカ</t>
    </rPh>
    <rPh sb="98" eb="99">
      <t>タイ</t>
    </rPh>
    <rPh sb="99" eb="101">
      <t>ジギョウ</t>
    </rPh>
    <rPh sb="101" eb="103">
      <t>キボ</t>
    </rPh>
    <rPh sb="103" eb="105">
      <t>ヒリツ</t>
    </rPh>
    <rPh sb="107" eb="109">
      <t>リョウキン</t>
    </rPh>
    <rPh sb="109" eb="111">
      <t>シュウニュウ</t>
    </rPh>
    <rPh sb="112" eb="113">
      <t>タイ</t>
    </rPh>
    <rPh sb="115" eb="117">
      <t>キギョウ</t>
    </rPh>
    <rPh sb="117" eb="118">
      <t>サイ</t>
    </rPh>
    <rPh sb="118" eb="120">
      <t>ザンダカ</t>
    </rPh>
    <rPh sb="121" eb="123">
      <t>ワリアイ</t>
    </rPh>
    <rPh sb="124" eb="126">
      <t>ルイジ</t>
    </rPh>
    <rPh sb="126" eb="128">
      <t>ダンタイ</t>
    </rPh>
    <rPh sb="129" eb="132">
      <t>ヘイキンチ</t>
    </rPh>
    <rPh sb="133" eb="135">
      <t>オオハバ</t>
    </rPh>
    <rPh sb="143" eb="146">
      <t>キギョウサイ</t>
    </rPh>
    <rPh sb="146" eb="148">
      <t>ザンダカ</t>
    </rPh>
    <rPh sb="149" eb="150">
      <t>ヘ</t>
    </rPh>
    <rPh sb="157" eb="159">
      <t>ケイヒ</t>
    </rPh>
    <rPh sb="159" eb="161">
      <t>カイシュウ</t>
    </rPh>
    <rPh sb="161" eb="162">
      <t>リツ</t>
    </rPh>
    <rPh sb="164" eb="167">
      <t>シヨウリョウ</t>
    </rPh>
    <rPh sb="167" eb="169">
      <t>シュウニュウ</t>
    </rPh>
    <rPh sb="170" eb="172">
      <t>ゾウカ</t>
    </rPh>
    <rPh sb="179" eb="181">
      <t>ゲンショウ</t>
    </rPh>
    <rPh sb="182" eb="184">
      <t>ヒリツ</t>
    </rPh>
    <rPh sb="185" eb="187">
      <t>ジョウショウ</t>
    </rPh>
    <rPh sb="191" eb="193">
      <t>イゼン</t>
    </rPh>
    <rPh sb="194" eb="197">
      <t>シヨウリョウ</t>
    </rPh>
    <rPh sb="201" eb="202">
      <t>マカナ</t>
    </rPh>
    <rPh sb="207" eb="209">
      <t>ジョウキョウ</t>
    </rPh>
    <rPh sb="213" eb="215">
      <t>テキセイ</t>
    </rPh>
    <rPh sb="216" eb="218">
      <t>リョウキン</t>
    </rPh>
    <rPh sb="218" eb="220">
      <t>スイジュン</t>
    </rPh>
    <rPh sb="221" eb="222">
      <t>タモ</t>
    </rPh>
    <rPh sb="226" eb="228">
      <t>ヒツヨウ</t>
    </rPh>
    <rPh sb="234" eb="236">
      <t>オスイ</t>
    </rPh>
    <rPh sb="236" eb="238">
      <t>ショリ</t>
    </rPh>
    <rPh sb="238" eb="240">
      <t>ゲンカ</t>
    </rPh>
    <rPh sb="242" eb="244">
      <t>ルイジ</t>
    </rPh>
    <rPh sb="244" eb="246">
      <t>ダンタイ</t>
    </rPh>
    <rPh sb="247" eb="250">
      <t>ヘイキンチ</t>
    </rPh>
    <rPh sb="251" eb="252">
      <t>タイ</t>
    </rPh>
    <rPh sb="254" eb="257">
      <t>コウリツテキ</t>
    </rPh>
    <rPh sb="258" eb="260">
      <t>オスイ</t>
    </rPh>
    <rPh sb="260" eb="262">
      <t>ショリ</t>
    </rPh>
    <rPh sb="263" eb="265">
      <t>ジッシ</t>
    </rPh>
    <rPh sb="274" eb="276">
      <t>ジョウタイ</t>
    </rPh>
    <rPh sb="282" eb="285">
      <t>スイセンカ</t>
    </rPh>
    <rPh sb="285" eb="286">
      <t>リツ</t>
    </rPh>
    <rPh sb="288" eb="292">
      <t>ショリクイキ</t>
    </rPh>
    <rPh sb="292" eb="293">
      <t>ナイ</t>
    </rPh>
    <rPh sb="294" eb="295">
      <t>スイ</t>
    </rPh>
    <phoneticPr fontId="4"/>
  </si>
  <si>
    <t xml:space="preserve">　供用開始が平成9年で布設から23年であり、まだ耐用年数を迎えていない。今後、機器設備類の老朽化に伴い修繕費用が必要になってくると想定される。
</t>
    <rPh sb="36" eb="38">
      <t>コンゴ</t>
    </rPh>
    <rPh sb="39" eb="41">
      <t>キキ</t>
    </rPh>
    <rPh sb="41" eb="43">
      <t>セツビ</t>
    </rPh>
    <rPh sb="43" eb="44">
      <t>ルイ</t>
    </rPh>
    <rPh sb="45" eb="48">
      <t>ロウキュウカ</t>
    </rPh>
    <rPh sb="49" eb="50">
      <t>トモナ</t>
    </rPh>
    <rPh sb="51" eb="53">
      <t>シュウゼン</t>
    </rPh>
    <rPh sb="53" eb="55">
      <t>ヒヨウ</t>
    </rPh>
    <rPh sb="56" eb="58">
      <t>ヒツヨウ</t>
    </rPh>
    <rPh sb="65" eb="67">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</si>
</sst>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A4-4E53-81CC-73EB78C5978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AA4-4E53-81CC-73EB78C5978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1F-4920-A358-61D9346935F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54.14</c:v>
                </c:pt>
                <c:pt idx="1">
                  <c:v>132.99</c:v>
                </c:pt>
                <c:pt idx="2">
                  <c:v>51.71</c:v>
                </c:pt>
                <c:pt idx="3">
                  <c:v>50.56</c:v>
                </c:pt>
                <c:pt idx="4">
                  <c:v>47.35</c:v>
                </c:pt>
              </c:numCache>
            </c:numRef>
          </c:val>
          <c:smooth val="0"/>
          <c:extLst>
            <c:ext xmlns:c16="http://schemas.microsoft.com/office/drawing/2014/chart" uri="{C3380CC4-5D6E-409C-BE32-E72D297353CC}">
              <c16:uniqueId val="{00000001-9A1F-4920-A358-61D9346935F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D1C-4584-A53D-4EC123A29CB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84.69</c:v>
                </c:pt>
                <c:pt idx="1">
                  <c:v>82.94</c:v>
                </c:pt>
                <c:pt idx="2">
                  <c:v>82.91</c:v>
                </c:pt>
                <c:pt idx="3">
                  <c:v>83.85</c:v>
                </c:pt>
                <c:pt idx="4">
                  <c:v>81.209999999999994</c:v>
                </c:pt>
              </c:numCache>
            </c:numRef>
          </c:val>
          <c:smooth val="0"/>
          <c:extLst>
            <c:ext xmlns:c16="http://schemas.microsoft.com/office/drawing/2014/chart" uri="{C3380CC4-5D6E-409C-BE32-E72D297353CC}">
              <c16:uniqueId val="{00000001-BD1C-4584-A53D-4EC123A29CB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82.19</c:v>
                </c:pt>
                <c:pt idx="1">
                  <c:v>83.72</c:v>
                </c:pt>
                <c:pt idx="2">
                  <c:v>80.91</c:v>
                </c:pt>
                <c:pt idx="3">
                  <c:v>82.33</c:v>
                </c:pt>
                <c:pt idx="4">
                  <c:v>79.989999999999995</c:v>
                </c:pt>
              </c:numCache>
            </c:numRef>
          </c:val>
          <c:extLst>
            <c:ext xmlns:c16="http://schemas.microsoft.com/office/drawing/2014/chart" uri="{C3380CC4-5D6E-409C-BE32-E72D297353CC}">
              <c16:uniqueId val="{00000000-4D40-49B4-96D0-3B78DBFF909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40-49B4-96D0-3B78DBFF909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00-45D9-A59A-2E92DD7C12E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00-45D9-A59A-2E92DD7C12E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C1-4BD3-9275-4EF04A94DDC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C1-4BD3-9275-4EF04A94DDC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5D-484F-BD4E-E3E697052A0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5D-484F-BD4E-E3E697052A0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F0-40FD-8E74-461DAE02413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F0-40FD-8E74-461DAE02413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1206.25</c:v>
                </c:pt>
                <c:pt idx="1">
                  <c:v>1193.44</c:v>
                </c:pt>
                <c:pt idx="2">
                  <c:v>966.37</c:v>
                </c:pt>
                <c:pt idx="3">
                  <c:v>151.24</c:v>
                </c:pt>
                <c:pt idx="4">
                  <c:v>124.82</c:v>
                </c:pt>
              </c:numCache>
            </c:numRef>
          </c:val>
          <c:extLst>
            <c:ext xmlns:c16="http://schemas.microsoft.com/office/drawing/2014/chart" uri="{C3380CC4-5D6E-409C-BE32-E72D297353CC}">
              <c16:uniqueId val="{00000000-48B8-4F97-B7D1-FCC63126F51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663.76</c:v>
                </c:pt>
                <c:pt idx="1">
                  <c:v>566.35</c:v>
                </c:pt>
                <c:pt idx="2">
                  <c:v>888.8</c:v>
                </c:pt>
                <c:pt idx="3">
                  <c:v>855.65</c:v>
                </c:pt>
                <c:pt idx="4">
                  <c:v>862.99</c:v>
                </c:pt>
              </c:numCache>
            </c:numRef>
          </c:val>
          <c:smooth val="0"/>
          <c:extLst>
            <c:ext xmlns:c16="http://schemas.microsoft.com/office/drawing/2014/chart" uri="{C3380CC4-5D6E-409C-BE32-E72D297353CC}">
              <c16:uniqueId val="{00000001-48B8-4F97-B7D1-FCC63126F51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39.67</c:v>
                </c:pt>
                <c:pt idx="1">
                  <c:v>34.17</c:v>
                </c:pt>
                <c:pt idx="2">
                  <c:v>40.049999999999997</c:v>
                </c:pt>
                <c:pt idx="3">
                  <c:v>47.48</c:v>
                </c:pt>
                <c:pt idx="4">
                  <c:v>49.97</c:v>
                </c:pt>
              </c:numCache>
            </c:numRef>
          </c:val>
          <c:extLst>
            <c:ext xmlns:c16="http://schemas.microsoft.com/office/drawing/2014/chart" uri="{C3380CC4-5D6E-409C-BE32-E72D297353CC}">
              <c16:uniqueId val="{00000000-CF27-4493-A74F-A25D65172CA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53.76</c:v>
                </c:pt>
                <c:pt idx="1">
                  <c:v>52.27</c:v>
                </c:pt>
                <c:pt idx="2">
                  <c:v>52.55</c:v>
                </c:pt>
                <c:pt idx="3">
                  <c:v>52.23</c:v>
                </c:pt>
                <c:pt idx="4">
                  <c:v>50.06</c:v>
                </c:pt>
              </c:numCache>
            </c:numRef>
          </c:val>
          <c:smooth val="0"/>
          <c:extLst>
            <c:ext xmlns:c16="http://schemas.microsoft.com/office/drawing/2014/chart" uri="{C3380CC4-5D6E-409C-BE32-E72D297353CC}">
              <c16:uniqueId val="{00000001-CF27-4493-A74F-A25D65172CA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378.51</c:v>
                </c:pt>
                <c:pt idx="1">
                  <c:v>439.79</c:v>
                </c:pt>
                <c:pt idx="2">
                  <c:v>376.72</c:v>
                </c:pt>
                <c:pt idx="3">
                  <c:v>367.14</c:v>
                </c:pt>
                <c:pt idx="4">
                  <c:v>357.19</c:v>
                </c:pt>
              </c:numCache>
            </c:numRef>
          </c:val>
          <c:extLst>
            <c:ext xmlns:c16="http://schemas.microsoft.com/office/drawing/2014/chart" uri="{C3380CC4-5D6E-409C-BE32-E72D297353CC}">
              <c16:uniqueId val="{00000000-1A5F-4C0F-BCBF-9C1813D6F18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275.25</c:v>
                </c:pt>
                <c:pt idx="1">
                  <c:v>291.01</c:v>
                </c:pt>
                <c:pt idx="2">
                  <c:v>292.45</c:v>
                </c:pt>
                <c:pt idx="3">
                  <c:v>294.05</c:v>
                </c:pt>
                <c:pt idx="4">
                  <c:v>309.22000000000003</c:v>
                </c:pt>
              </c:numCache>
            </c:numRef>
          </c:val>
          <c:smooth val="0"/>
          <c:extLst>
            <c:ext xmlns:c16="http://schemas.microsoft.com/office/drawing/2014/chart" uri="{C3380CC4-5D6E-409C-BE32-E72D297353CC}">
              <c16:uniqueId val="{00000001-1A5F-4C0F-BCBF-9C1813D6F18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雲南市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37720</v>
      </c>
      <c r="AM8" s="69"/>
      <c r="AN8" s="69"/>
      <c r="AO8" s="69"/>
      <c r="AP8" s="69"/>
      <c r="AQ8" s="69"/>
      <c r="AR8" s="69"/>
      <c r="AS8" s="69"/>
      <c r="AT8" s="68">
        <f>データ!T6</f>
        <v>553.17999999999995</v>
      </c>
      <c r="AU8" s="68"/>
      <c r="AV8" s="68"/>
      <c r="AW8" s="68"/>
      <c r="AX8" s="68"/>
      <c r="AY8" s="68"/>
      <c r="AZ8" s="68"/>
      <c r="BA8" s="68"/>
      <c r="BB8" s="68">
        <f>データ!U6</f>
        <v>68.19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0.37</v>
      </c>
      <c r="Q10" s="68"/>
      <c r="R10" s="68"/>
      <c r="S10" s="68"/>
      <c r="T10" s="68"/>
      <c r="U10" s="68"/>
      <c r="V10" s="68"/>
      <c r="W10" s="68">
        <f>データ!Q6</f>
        <v>100</v>
      </c>
      <c r="X10" s="68"/>
      <c r="Y10" s="68"/>
      <c r="Z10" s="68"/>
      <c r="AA10" s="68"/>
      <c r="AB10" s="68"/>
      <c r="AC10" s="68"/>
      <c r="AD10" s="69">
        <f>データ!R6</f>
        <v>2678</v>
      </c>
      <c r="AE10" s="69"/>
      <c r="AF10" s="69"/>
      <c r="AG10" s="69"/>
      <c r="AH10" s="69"/>
      <c r="AI10" s="69"/>
      <c r="AJ10" s="69"/>
      <c r="AK10" s="2"/>
      <c r="AL10" s="69">
        <f>データ!V6</f>
        <v>137</v>
      </c>
      <c r="AM10" s="69"/>
      <c r="AN10" s="69"/>
      <c r="AO10" s="69"/>
      <c r="AP10" s="69"/>
      <c r="AQ10" s="69"/>
      <c r="AR10" s="69"/>
      <c r="AS10" s="69"/>
      <c r="AT10" s="68">
        <f>データ!W6</f>
        <v>0.03</v>
      </c>
      <c r="AU10" s="68"/>
      <c r="AV10" s="68"/>
      <c r="AW10" s="68"/>
      <c r="AX10" s="68"/>
      <c r="AY10" s="68"/>
      <c r="AZ10" s="68"/>
      <c r="BA10" s="68"/>
      <c r="BB10" s="68">
        <f>データ!X6</f>
        <v>4566.67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【862.82】</v>
      </c>
      <c r="I86" s="26" t="str">
        <f>データ!CA6</f>
        <v>【49.71】</v>
      </c>
      <c r="J86" s="26" t="str">
        <f>データ!CL6</f>
        <v>【317.18】</v>
      </c>
      <c r="K86" s="26" t="str">
        <f>データ!CW6</f>
        <v>【47.67】</v>
      </c>
      <c r="L86" s="26" t="str">
        <f>データ!DH6</f>
        <v>【79.30】</v>
      </c>
      <c r="M86" s="26" t="s">
        <v>43</v>
      </c>
      <c r="N86" s="26" t="s">
        <v>44</v>
      </c>
      <c r="O86" s="26" t="str">
        <f>データ!EO6</f>
        <v>【-】</v>
      </c>
    </row>
  </sheetData>
  <sheetProtection algorithmName="SHA-512" hashValue="Gm48bnpLF0u32GDozVoLKjmr9RQE1UP3lHdbasJbKy9OQ0j0DK7VxHpJdShnS0KnTKRhpmNfk4j3LRlAl4KiwQ==" saltValue="0taWpj3Vp+N7edEKupX3j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322091</v>
      </c>
      <c r="D6" s="33">
        <f t="shared" si="3"/>
        <v>47</v>
      </c>
      <c r="E6" s="33">
        <f t="shared" si="3"/>
        <v>18</v>
      </c>
      <c r="F6" s="33">
        <f t="shared" si="3"/>
        <v>1</v>
      </c>
      <c r="G6" s="33">
        <f t="shared" si="3"/>
        <v>0</v>
      </c>
      <c r="H6" s="33" t="str">
        <f t="shared" si="3"/>
        <v>島根県　雲南市</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0.37</v>
      </c>
      <c r="Q6" s="34">
        <f t="shared" si="3"/>
        <v>100</v>
      </c>
      <c r="R6" s="34">
        <f t="shared" si="3"/>
        <v>2678</v>
      </c>
      <c r="S6" s="34">
        <f t="shared" si="3"/>
        <v>37720</v>
      </c>
      <c r="T6" s="34">
        <f t="shared" si="3"/>
        <v>553.17999999999995</v>
      </c>
      <c r="U6" s="34">
        <f t="shared" si="3"/>
        <v>68.19</v>
      </c>
      <c r="V6" s="34">
        <f t="shared" si="3"/>
        <v>137</v>
      </c>
      <c r="W6" s="34">
        <f t="shared" si="3"/>
        <v>0.03</v>
      </c>
      <c r="X6" s="34">
        <f t="shared" si="3"/>
        <v>4566.67</v>
      </c>
      <c r="Y6" s="35">
        <f>IF(Y7="",NA(),Y7)</f>
        <v>82.19</v>
      </c>
      <c r="Z6" s="35">
        <f t="shared" ref="Z6:AH6" si="4">IF(Z7="",NA(),Z7)</f>
        <v>83.72</v>
      </c>
      <c r="AA6" s="35">
        <f t="shared" si="4"/>
        <v>80.91</v>
      </c>
      <c r="AB6" s="35">
        <f t="shared" si="4"/>
        <v>82.33</v>
      </c>
      <c r="AC6" s="35">
        <f t="shared" si="4"/>
        <v>79.989999999999995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1206.25</v>
      </c>
      <c r="BG6" s="35">
        <f t="shared" ref="BG6:BO6" si="7">IF(BG7="",NA(),BG7)</f>
        <v>1193.44</v>
      </c>
      <c r="BH6" s="35">
        <f t="shared" si="7"/>
        <v>966.37</v>
      </c>
      <c r="BI6" s="35">
        <f t="shared" si="7"/>
        <v>151.24</v>
      </c>
      <c r="BJ6" s="35">
        <f t="shared" si="7"/>
        <v>124.82</v>
      </c>
      <c r="BK6" s="35">
        <f t="shared" si="7"/>
        <v>663.76</v>
      </c>
      <c r="BL6" s="35">
        <f t="shared" si="7"/>
        <v>566.35</v>
      </c>
      <c r="BM6" s="35">
        <f t="shared" si="7"/>
        <v>888.8</v>
      </c>
      <c r="BN6" s="35">
        <f t="shared" si="7"/>
        <v>855.65</v>
      </c>
      <c r="BO6" s="35">
        <f t="shared" si="7"/>
        <v>862.99</v>
      </c>
      <c r="BP6" s="34" t="str">
        <f>IF(BP7="","",IF(BP7="-","【-】","【"&amp;SUBSTITUTE(TEXT(BP7,"#,##0.00"),"-","△")&amp;"】"))</f>
        <v>【862.82】</v>
      </c>
      <c r="BQ6" s="35">
        <f>IF(BQ7="",NA(),BQ7)</f>
        <v>39.67</v>
      </c>
      <c r="BR6" s="35">
        <f t="shared" ref="BR6:BZ6" si="8">IF(BR7="",NA(),BR7)</f>
        <v>34.17</v>
      </c>
      <c r="BS6" s="35">
        <f t="shared" si="8"/>
        <v>40.049999999999997</v>
      </c>
      <c r="BT6" s="35">
        <f t="shared" si="8"/>
        <v>47.48</v>
      </c>
      <c r="BU6" s="35">
        <f t="shared" si="8"/>
        <v>49.97</v>
      </c>
      <c r="BV6" s="35">
        <f t="shared" si="8"/>
        <v>53.76</v>
      </c>
      <c r="BW6" s="35">
        <f t="shared" si="8"/>
        <v>52.27</v>
      </c>
      <c r="BX6" s="35">
        <f t="shared" si="8"/>
        <v>52.55</v>
      </c>
      <c r="BY6" s="35">
        <f t="shared" si="8"/>
        <v>52.23</v>
      </c>
      <c r="BZ6" s="35">
        <f t="shared" si="8"/>
        <v>50.06</v>
      </c>
      <c r="CA6" s="34" t="str">
        <f>IF(CA7="","",IF(CA7="-","【-】","【"&amp;SUBSTITUTE(TEXT(CA7,"#,##0.00"),"-","△")&amp;"】"))</f>
        <v>【49.71】</v>
      </c>
      <c r="CB6" s="35">
        <f>IF(CB7="",NA(),CB7)</f>
        <v>378.51</v>
      </c>
      <c r="CC6" s="35">
        <f t="shared" ref="CC6:CK6" si="9">IF(CC7="",NA(),CC7)</f>
        <v>439.79</v>
      </c>
      <c r="CD6" s="35">
        <f t="shared" si="9"/>
        <v>376.72</v>
      </c>
      <c r="CE6" s="35">
        <f t="shared" si="9"/>
        <v>367.14</v>
      </c>
      <c r="CF6" s="35">
        <f t="shared" si="9"/>
        <v>357.19</v>
      </c>
      <c r="CG6" s="35">
        <f t="shared" si="9"/>
        <v>275.25</v>
      </c>
      <c r="CH6" s="35">
        <f t="shared" si="9"/>
        <v>291.01</v>
      </c>
      <c r="CI6" s="35">
        <f t="shared" si="9"/>
        <v>292.45</v>
      </c>
      <c r="CJ6" s="35">
        <f t="shared" si="9"/>
        <v>294.05</v>
      </c>
      <c r="CK6" s="35">
        <f t="shared" si="9"/>
        <v>309.22000000000003</v>
      </c>
      <c r="CL6" s="34" t="str">
        <f>IF(CL7="","",IF(CL7="-","【-】","【"&amp;SUBSTITUTE(TEXT(CL7,"#,##0.00"),"-","△")&amp;"】"))</f>
        <v>【317.18】</v>
      </c>
      <c r="CM6" s="35" t="str">
        <f>IF(CM7="",NA(),CM7)</f>
        <v>-</v>
      </c>
      <c r="CN6" s="35" t="str">
        <f t="shared" ref="CN6:CV6" si="10">IF(CN7="",NA(),CN7)</f>
        <v>-</v>
      </c>
      <c r="CO6" s="35" t="str">
        <f t="shared" si="10"/>
        <v>-</v>
      </c>
      <c r="CP6" s="35" t="str">
        <f t="shared" si="10"/>
        <v>-</v>
      </c>
      <c r="CQ6" s="35" t="str">
        <f t="shared" si="10"/>
        <v>-</v>
      </c>
      <c r="CR6" s="35">
        <f t="shared" si="10"/>
        <v>54.14</v>
      </c>
      <c r="CS6" s="35">
        <f t="shared" si="10"/>
        <v>132.99</v>
      </c>
      <c r="CT6" s="35">
        <f t="shared" si="10"/>
        <v>51.71</v>
      </c>
      <c r="CU6" s="35">
        <f t="shared" si="10"/>
        <v>50.56</v>
      </c>
      <c r="CV6" s="35">
        <f t="shared" si="10"/>
        <v>47.35</v>
      </c>
      <c r="CW6" s="34" t="str">
        <f>IF(CW7="","",IF(CW7="-","【-】","【"&amp;SUBSTITUTE(TEXT(CW7,"#,##0.00"),"-","△")&amp;"】"))</f>
        <v>【47.67】</v>
      </c>
      <c r="CX6" s="35">
        <f>IF(CX7="",NA(),CX7)</f>
        <v>100</v>
      </c>
      <c r="CY6" s="35">
        <f t="shared" ref="CY6:DG6" si="11">IF(CY7="",NA(),CY7)</f>
        <v>100</v>
      </c>
      <c r="CZ6" s="35">
        <f t="shared" si="11"/>
        <v>100</v>
      </c>
      <c r="DA6" s="35">
        <f t="shared" si="11"/>
        <v>100</v>
      </c>
      <c r="DB6" s="35">
        <f t="shared" si="11"/>
        <v>100</v>
      </c>
      <c r="DC6" s="35">
        <f t="shared" si="11"/>
        <v>84.69</v>
      </c>
      <c r="DD6" s="35">
        <f t="shared" si="11"/>
        <v>82.94</v>
      </c>
      <c r="DE6" s="35">
        <f t="shared" si="11"/>
        <v>82.91</v>
      </c>
      <c r="DF6" s="35">
        <f t="shared" si="11"/>
        <v>83.85</v>
      </c>
      <c r="DG6" s="35">
        <f t="shared" si="11"/>
        <v>81.209999999999994</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322091</v>
      </c>
      <c r="D7" s="37">
        <v>47</v>
      </c>
      <c r="E7" s="37">
        <v>18</v>
      </c>
      <c r="F7" s="37">
        <v>1</v>
      </c>
      <c r="G7" s="37">
        <v>0</v>
      </c>
      <c r="H7" s="37" t="s">
        <v>97</v>
      </c>
      <c r="I7" s="37" t="s">
        <v>98</v>
      </c>
      <c r="J7" s="37" t="s">
        <v>99</v>
      </c>
      <c r="K7" s="37" t="s">
        <v>100</v>
      </c>
      <c r="L7" s="37" t="s">
        <v>101</v>
      </c>
      <c r="M7" s="37" t="s">
        <v>102</v>
      </c>
      <c r="N7" s="38" t="s">
        <v>103</v>
      </c>
      <c r="O7" s="38" t="s">
        <v>104</v>
      </c>
      <c r="P7" s="38">
        <v>0.37</v>
      </c>
      <c r="Q7" s="38">
        <v>100</v>
      </c>
      <c r="R7" s="38">
        <v>2678</v>
      </c>
      <c r="S7" s="38">
        <v>37720</v>
      </c>
      <c r="T7" s="38">
        <v>553.17999999999995</v>
      </c>
      <c r="U7" s="38">
        <v>68.19</v>
      </c>
      <c r="V7" s="38">
        <v>137</v>
      </c>
      <c r="W7" s="38">
        <v>0.03</v>
      </c>
      <c r="X7" s="38">
        <v>4566.67</v>
      </c>
      <c r="Y7" s="38">
        <v>82.19</v>
      </c>
      <c r="Z7" s="38">
        <v>83.72</v>
      </c>
      <c r="AA7" s="38">
        <v>80.91</v>
      </c>
      <c r="AB7" s="38">
        <v>82.33</v>
      </c>
      <c r="AC7" s="38">
        <v>79.989999999999995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1206.25</v>
      </c>
      <c r="BG7" s="38">
        <v>1193.44</v>
      </c>
      <c r="BH7" s="38">
        <v>966.37</v>
      </c>
      <c r="BI7" s="38">
        <v>151.24</v>
      </c>
      <c r="BJ7" s="38">
        <v>124.82</v>
      </c>
      <c r="BK7" s="38">
        <v>663.76</v>
      </c>
      <c r="BL7" s="38">
        <v>566.35</v>
      </c>
      <c r="BM7" s="38">
        <v>888.8</v>
      </c>
      <c r="BN7" s="38">
        <v>855.65</v>
      </c>
      <c r="BO7" s="38">
        <v>862.99</v>
      </c>
      <c r="BP7" s="38">
        <v>862.82</v>
      </c>
      <c r="BQ7" s="38">
        <v>39.67</v>
      </c>
      <c r="BR7" s="38">
        <v>34.17</v>
      </c>
      <c r="BS7" s="38">
        <v>40.049999999999997</v>
      </c>
      <c r="BT7" s="38">
        <v>47.48</v>
      </c>
      <c r="BU7" s="38">
        <v>49.97</v>
      </c>
      <c r="BV7" s="38">
        <v>53.76</v>
      </c>
      <c r="BW7" s="38">
        <v>52.27</v>
      </c>
      <c r="BX7" s="38">
        <v>52.55</v>
      </c>
      <c r="BY7" s="38">
        <v>52.23</v>
      </c>
      <c r="BZ7" s="38">
        <v>50.06</v>
      </c>
      <c r="CA7" s="38">
        <v>49.71</v>
      </c>
      <c r="CB7" s="38">
        <v>378.51</v>
      </c>
      <c r="CC7" s="38">
        <v>439.79</v>
      </c>
      <c r="CD7" s="38">
        <v>376.72</v>
      </c>
      <c r="CE7" s="38">
        <v>367.14</v>
      </c>
      <c r="CF7" s="38">
        <v>357.19</v>
      </c>
      <c r="CG7" s="38">
        <v>275.25</v>
      </c>
      <c r="CH7" s="38">
        <v>291.01</v>
      </c>
      <c r="CI7" s="38">
        <v>292.45</v>
      </c>
      <c r="CJ7" s="38">
        <v>294.05</v>
      </c>
      <c r="CK7" s="38">
        <v>309.22000000000003</v>
      </c>
      <c r="CL7" s="38">
        <v>317.18</v>
      </c>
      <c r="CM7" s="38" t="s">
        <v>103</v>
      </c>
      <c r="CN7" s="38" t="s">
        <v>103</v>
      </c>
      <c r="CO7" s="38" t="s">
        <v>103</v>
      </c>
      <c r="CP7" s="38" t="s">
        <v>103</v>
      </c>
      <c r="CQ7" s="38" t="s">
        <v>103</v>
      </c>
      <c r="CR7" s="38">
        <v>54.14</v>
      </c>
      <c r="CS7" s="38">
        <v>132.99</v>
      </c>
      <c r="CT7" s="38">
        <v>51.71</v>
      </c>
      <c r="CU7" s="38">
        <v>50.56</v>
      </c>
      <c r="CV7" s="38">
        <v>47.35</v>
      </c>
      <c r="CW7" s="38">
        <v>47.67</v>
      </c>
      <c r="CX7" s="38">
        <v>100</v>
      </c>
      <c r="CY7" s="38">
        <v>100</v>
      </c>
      <c r="CZ7" s="38">
        <v>100</v>
      </c>
      <c r="DA7" s="38">
        <v>100</v>
      </c>
      <c r="DB7" s="38">
        <v>100</v>
      </c>
      <c r="DC7" s="38">
        <v>84.69</v>
      </c>
      <c r="DD7" s="38">
        <v>82.94</v>
      </c>
      <c r="DE7" s="38">
        <v>82.91</v>
      </c>
      <c r="DF7" s="38">
        <v>83.85</v>
      </c>
      <c r="DG7" s="38">
        <v>81.209999999999994</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2021-02-02T00:40:49Z</cp:lastPrinted>
  <dcterms:created xsi:type="dcterms:W3CDTF">2020-12-04T03:21:25Z</dcterms:created>
  <dcterms:modified xsi:type="dcterms:W3CDTF">2021-02-02T00:41:26Z</dcterms:modified>
  <cp:category/>
</cp:coreProperties>
</file>