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akura.city.unnan.lg.jp\share\総務部\財政課\Y\02600公営企業\0200調査\令和02年度\210204 経営比較分析表\0204 回答\"/>
    </mc:Choice>
  </mc:AlternateContent>
  <workbookProtection workbookAlgorithmName="SHA-512" workbookHashValue="onkpV4b5eBPuvuAtZymRHfq2cYw5N90/XuF3A8m4DFds1CjZ4WrqCZHy58ZLyBN66TaPHxQ55O1MHluCFx0pqA==" workbookSaltValue="R8nskjA/0VmqWy3/iNyNM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AD8" i="4"/>
  <c r="P8" i="4"/>
  <c r="I8" i="4"/>
  <c r="B8" i="4"/>
</calcChain>
</file>

<file path=xl/sharedStrings.xml><?xml version="1.0" encoding="utf-8"?>
<sst xmlns="http://schemas.openxmlformats.org/spreadsheetml/2006/main" count="252" uniqueCount="119">
  <si>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</si>
  <si>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</si>
  <si>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</si>
  <si>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</si>
  <si>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</si>
  <si>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</si>
  <si>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</si>
  <si>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</si>
  <si>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</si>
  <si>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</si>
  <si>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</si>
  <si>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</si>
  <si>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</si>
  <si>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</si>
  <si>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</si>
  <si>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</si>
  <si>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</si>
  <si>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</si>
  <si>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</si>
  <si>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</si>
  <si>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</si>
  <si>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</si>
  <si>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</si>
  <si>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</si>
  <si>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</si>
  <si>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</si>
  <si>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</si>
  <si>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</si>
  <si>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</si>
  <si>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</si>
  <si>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</si>
  <si>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</si>
  <si>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</si>
  <si>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</si>
  <si>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</si>
  <si>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</si>
  <si>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</si>
  <si>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</si>
  <si>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</si>
  <si>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</si>
  <si>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</si>
  <si>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</si>
  <si>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</si>
  <si>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</si>
  <si>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</si>
  <si>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</si>
  <si>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</si>
  <si>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</si>
  <si>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</si>
  <si>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</si>
  <si>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</si>
  <si>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</si>
  <si>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</si>
  <si>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</si>
  <si>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</si>
  <si>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</si>
  <si>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</si>
  <si>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</si>
  <si>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</si>
  <si>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</si>
  <si>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</si>
  <si>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</si>
  <si>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</si>
  <si>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</si>
  <si>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</si>
  <si>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</si>
  <si>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</si>
  <si>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</si>
  <si>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</si>
  <si>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</si>
  <si>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</si>
  <si>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</si>
  <si>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</si>
  <si>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</si>
  <si>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</si>
  <si>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</si>
  <si>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</si>
  <si>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</si>
  <si>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</si>
  <si>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</si>
  <si>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</si>
  <si>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</si>
  <si>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</si>
  <si>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</si>
  <si>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</si>
  <si>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</si>
  <si>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</si>
  <si>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</si>
  <si>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</si>
  <si>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</si>
  <si>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</si>
  <si>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</si>
  <si>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</si>
  <si>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</si>
  <si>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</si>
  <si>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</si>
  <si>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</si>
  <si>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</si>
  <si>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雲南市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</si>
  <si>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</si>
  <si>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</si>
  <si>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</si>
  <si>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</si>
  <si>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</si>
  <si>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</si>
  <si>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</si>
  <si>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</si>
  <si>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</si>
  <si>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</si>
  <si>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</si>
  <si>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</si>
  <si>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</si>
  <si>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</si>
  <si>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</si>
  <si>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</si>
  <si>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</si>
  <si>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一層の経営健全化が求められることから、使用料収入が適正な水準より低いことにより、収入が不足しているため、適正な使用料水準に設定するよう努める必要がある。
　維持管理の効率化（維持管理経費の削減等）を検討し、経営基盤の強化を図り、持続可能な事業経営を行う必要がある。
　また、経営の透明性を向上させるため、公営企業会計の適用に向け準備を進めている。</t>
    <rPh sb="97" eb="98">
      <t>トウ</t>
    </rPh>
    <phoneticPr fontId="4"/>
  </si>
  <si>
    <t>　
①収益的収支比率
　使用料収入や一般会計からの繰入金等の総収益で総費用と地方債償還金を加えた費用を賄えているが、総収益の大半は一般会計からの繰入金に依存している状態である。
④企業債残高対事業規模比率
　一般会計負担額が増額したため、比率が下がった。また、使用料収入に対する企業債残高の割合が類似団体の平均値を大きく下回った。
⑤経費回収率
　汚水処理費の増加に伴い、比率が下がった。使用料で回収すべき経費を使用料で賄えていない状況である。適正な料金水準を保っていく必要がある。
⑥汚水処理原価
　有収水量１㎥あたりの汚水処理費用が増加し、類似団体の平均値よりも高い原価である。効率的な汚水処理が実施できているといる状態である。
⑧水洗化率
　処理区域内で水洗便所を設置して汚水処理している人口の割合が100％である。</t>
    <rPh sb="3" eb="6">
      <t>シュウエキテキ</t>
    </rPh>
    <rPh sb="6" eb="8">
      <t>シュウシ</t>
    </rPh>
    <rPh sb="8" eb="10">
      <t>ヒリツ</t>
    </rPh>
    <rPh sb="12" eb="15">
      <t>シヨウリョウ</t>
    </rPh>
    <rPh sb="15" eb="17">
      <t>シュウニュウ</t>
    </rPh>
    <rPh sb="18" eb="20">
      <t>イッパン</t>
    </rPh>
    <rPh sb="20" eb="22">
      <t>カイケイ</t>
    </rPh>
    <rPh sb="25" eb="27">
      <t>クリイレ</t>
    </rPh>
    <rPh sb="27" eb="28">
      <t>キン</t>
    </rPh>
    <rPh sb="28" eb="29">
      <t>ナド</t>
    </rPh>
    <rPh sb="30" eb="31">
      <t>ソウ</t>
    </rPh>
    <rPh sb="34" eb="37">
      <t>ソウヒヨウ</t>
    </rPh>
    <rPh sb="38" eb="41">
      <t>チホウサイ</t>
    </rPh>
    <rPh sb="41" eb="43">
      <t>ショウカン</t>
    </rPh>
    <rPh sb="43" eb="44">
      <t>キン</t>
    </rPh>
    <rPh sb="45" eb="46">
      <t>クワ</t>
    </rPh>
    <rPh sb="48" eb="50">
      <t>ヒヨウ</t>
    </rPh>
    <rPh sb="51" eb="52">
      <t>マカナ</t>
    </rPh>
    <rPh sb="58" eb="59">
      <t>ソウ</t>
    </rPh>
    <rPh sb="59" eb="61">
      <t>シュウエキ</t>
    </rPh>
    <rPh sb="62" eb="64">
      <t>タイハン</t>
    </rPh>
    <rPh sb="65" eb="67">
      <t>イッパン</t>
    </rPh>
    <rPh sb="67" eb="69">
      <t>カイケイ</t>
    </rPh>
    <rPh sb="72" eb="74">
      <t>クリイレ</t>
    </rPh>
    <rPh sb="74" eb="75">
      <t>キン</t>
    </rPh>
    <rPh sb="76" eb="78">
      <t>イゾン</t>
    </rPh>
    <rPh sb="82" eb="84">
      <t>ジョウタイ</t>
    </rPh>
    <rPh sb="90" eb="92">
      <t>キギョウ</t>
    </rPh>
    <rPh sb="92" eb="93">
      <t>サイ</t>
    </rPh>
    <rPh sb="93" eb="95">
      <t>ザンダカ</t>
    </rPh>
    <rPh sb="95" eb="96">
      <t>タイ</t>
    </rPh>
    <rPh sb="96" eb="98">
      <t>ジギョウ</t>
    </rPh>
    <rPh sb="98" eb="100">
      <t>キボ</t>
    </rPh>
    <rPh sb="100" eb="102">
      <t>ヒリツ</t>
    </rPh>
    <rPh sb="104" eb="108">
      <t>イッパンカイケイ</t>
    </rPh>
    <rPh sb="133" eb="135">
      <t>シュウニュウ</t>
    </rPh>
    <rPh sb="136" eb="137">
      <t>タイ</t>
    </rPh>
    <rPh sb="139" eb="141">
      <t>キギョウ</t>
    </rPh>
    <rPh sb="141" eb="142">
      <t>サイ</t>
    </rPh>
    <rPh sb="142" eb="144">
      <t>ザンダカ</t>
    </rPh>
    <rPh sb="145" eb="147">
      <t>ワリアイ</t>
    </rPh>
    <rPh sb="148" eb="150">
      <t>ルイジ</t>
    </rPh>
    <rPh sb="150" eb="152">
      <t>ダンタイ</t>
    </rPh>
    <rPh sb="153" eb="156">
      <t>ヘイキンチ</t>
    </rPh>
    <rPh sb="157" eb="158">
      <t>オオ</t>
    </rPh>
    <rPh sb="160" eb="161">
      <t>シタ</t>
    </rPh>
    <rPh sb="161" eb="162">
      <t>マワ</t>
    </rPh>
    <rPh sb="167" eb="169">
      <t>ケイヒ</t>
    </rPh>
    <rPh sb="169" eb="171">
      <t>カイシュウ</t>
    </rPh>
    <rPh sb="171" eb="172">
      <t>リツ</t>
    </rPh>
    <rPh sb="174" eb="176">
      <t>オスイ</t>
    </rPh>
    <rPh sb="176" eb="178">
      <t>ショリ</t>
    </rPh>
    <rPh sb="178" eb="179">
      <t>ヒ</t>
    </rPh>
    <rPh sb="180" eb="182">
      <t>ゾウカ</t>
    </rPh>
    <rPh sb="183" eb="184">
      <t>トモナ</t>
    </rPh>
    <rPh sb="186" eb="188">
      <t>ヒリツ</t>
    </rPh>
    <rPh sb="189" eb="190">
      <t>サ</t>
    </rPh>
    <rPh sb="194" eb="197">
      <t>シヨウリョウ</t>
    </rPh>
    <rPh sb="198" eb="200">
      <t>カイシュウ</t>
    </rPh>
    <rPh sb="203" eb="205">
      <t>ケイヒ</t>
    </rPh>
    <rPh sb="206" eb="209">
      <t>シヨウリョウ</t>
    </rPh>
    <rPh sb="210" eb="211">
      <t>マカナ</t>
    </rPh>
    <rPh sb="216" eb="218">
      <t>ジョウキョウ</t>
    </rPh>
    <rPh sb="243" eb="245">
      <t>オスイ</t>
    </rPh>
    <rPh sb="245" eb="247">
      <t>ショリ</t>
    </rPh>
    <rPh sb="247" eb="249">
      <t>ゲンカ</t>
    </rPh>
    <rPh sb="251" eb="253">
      <t>ユウシュウ</t>
    </rPh>
    <rPh sb="253" eb="255">
      <t>スイリョウ</t>
    </rPh>
    <rPh sb="261" eb="263">
      <t>オスイ</t>
    </rPh>
    <rPh sb="263" eb="265">
      <t>ショリ</t>
    </rPh>
    <rPh sb="265" eb="266">
      <t>ヒ</t>
    </rPh>
    <rPh sb="266" eb="267">
      <t>ヨウ</t>
    </rPh>
    <rPh sb="268" eb="270">
      <t>ゾウカ</t>
    </rPh>
    <rPh sb="272" eb="274">
      <t>ルイジ</t>
    </rPh>
    <rPh sb="274" eb="276">
      <t>ダンタイ</t>
    </rPh>
    <rPh sb="277" eb="280">
      <t>ヘイキンチ</t>
    </rPh>
    <rPh sb="283" eb="284">
      <t>タカ</t>
    </rPh>
    <rPh sb="285" eb="287">
      <t>ゲンカ</t>
    </rPh>
    <rPh sb="291" eb="294">
      <t>コウリツテキ</t>
    </rPh>
    <rPh sb="295" eb="297">
      <t>オスイ</t>
    </rPh>
    <rPh sb="297" eb="299">
      <t>ショリ</t>
    </rPh>
    <rPh sb="300" eb="302">
      <t>ジッシ</t>
    </rPh>
    <rPh sb="310" eb="312">
      <t>ジョウタイ</t>
    </rPh>
    <rPh sb="318" eb="321">
      <t>スイセンカ</t>
    </rPh>
    <rPh sb="321" eb="322">
      <t>リツ</t>
    </rPh>
    <rPh sb="330" eb="332">
      <t>スイセン</t>
    </rPh>
    <rPh sb="332" eb="334">
      <t>ベンジョ</t>
    </rPh>
    <rPh sb="335" eb="337">
      <t>セッチ</t>
    </rPh>
    <rPh sb="339" eb="341">
      <t>オスイ</t>
    </rPh>
    <rPh sb="341" eb="343">
      <t>ショリ</t>
    </rPh>
    <rPh sb="347" eb="349">
      <t>ジンコウ</t>
    </rPh>
    <rPh sb="350" eb="352">
      <t>ワリアイ</t>
    </rPh>
    <phoneticPr fontId="4"/>
  </si>
  <si>
    <t xml:space="preserve">　供用開始が平成2年で布設から30年経過している。今後、機器設備類の老朽化に伴い修繕費用が必要になってくると想定される。
</t>
    <rPh sb="18" eb="20">
      <t>ケイカ</t>
    </rPh>
    <rPh sb="25" eb="27">
      <t>コンゴ</t>
    </rPh>
    <rPh sb="28" eb="30">
      <t>キキ</t>
    </rPh>
    <rPh sb="30" eb="32">
      <t>セツビ</t>
    </rPh>
    <rPh sb="32" eb="33">
      <t>ルイ</t>
    </rPh>
    <rPh sb="34" eb="37">
      <t>ロウキュウカ</t>
    </rPh>
    <rPh sb="38" eb="39">
      <t>トモナ</t>
    </rPh>
    <rPh sb="40" eb="42">
      <t>シュウゼン</t>
    </rPh>
    <rPh sb="42" eb="44">
      <t>ヒヨウ</t>
    </rPh>
    <rPh sb="45" eb="47">
      <t>ヒツヨウ</t>
    </rPh>
    <rPh sb="54" eb="56">
      <t>ソウテイ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</si>
</sst>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F96-4247-A44C-9954893FD25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F96-4247-A44C-9954893FD25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648-46A7-8823-8A0A039E7F3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60.25</c:v>
                </c:pt>
                <c:pt idx="1">
                  <c:v>61.94</c:v>
                </c:pt>
                <c:pt idx="2">
                  <c:v>61.79</c:v>
                </c:pt>
                <c:pt idx="3">
                  <c:v>59.94</c:v>
                </c:pt>
                <c:pt idx="4">
                  <c:v>59.64</c:v>
                </c:pt>
              </c:numCache>
            </c:numRef>
          </c:val>
          <c:smooth val="0"/>
          <c:extLst>
            <c:ext xmlns:c16="http://schemas.microsoft.com/office/drawing/2014/chart" uri="{C3380CC4-5D6E-409C-BE32-E72D297353CC}">
              <c16:uniqueId val="{00000001-C648-46A7-8823-8A0A039E7F3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9D10-4E5C-9337-CF449CED804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95.26</c:v>
                </c:pt>
                <c:pt idx="1">
                  <c:v>94.14</c:v>
                </c:pt>
                <c:pt idx="2">
                  <c:v>92.44</c:v>
                </c:pt>
                <c:pt idx="3">
                  <c:v>89.66</c:v>
                </c:pt>
                <c:pt idx="4">
                  <c:v>90.63</c:v>
                </c:pt>
              </c:numCache>
            </c:numRef>
          </c:val>
          <c:smooth val="0"/>
          <c:extLst>
            <c:ext xmlns:c16="http://schemas.microsoft.com/office/drawing/2014/chart" uri="{C3380CC4-5D6E-409C-BE32-E72D297353CC}">
              <c16:uniqueId val="{00000001-9D10-4E5C-9337-CF449CED804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c:v>
                </c:pt>
                <c:pt idx="1">
                  <c:v>100.02</c:v>
                </c:pt>
                <c:pt idx="2">
                  <c:v>100</c:v>
                </c:pt>
                <c:pt idx="3">
                  <c:v>100.04</c:v>
                </c:pt>
                <c:pt idx="4">
                  <c:v>100.01</c:v>
                </c:pt>
              </c:numCache>
            </c:numRef>
          </c:val>
          <c:extLst>
            <c:ext xmlns:c16="http://schemas.microsoft.com/office/drawing/2014/chart" uri="{C3380CC4-5D6E-409C-BE32-E72D297353CC}">
              <c16:uniqueId val="{00000000-6572-4E76-B2E7-A6A61392854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72-4E76-B2E7-A6A61392854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C2-441B-B6F5-3C824793BE3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C2-441B-B6F5-3C824793BE3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6F-44DA-B6A6-0A8DEA669F9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6F-44DA-B6A6-0A8DEA669F9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61B-4963-81DD-274F0EA5E3F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1B-4963-81DD-274F0EA5E3F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DB-4B5C-9CE9-5D692C31A54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DB-4B5C-9CE9-5D692C31A54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329.09</c:v>
                </c:pt>
                <c:pt idx="1">
                  <c:v>339.46</c:v>
                </c:pt>
                <c:pt idx="2">
                  <c:v>269</c:v>
                </c:pt>
                <c:pt idx="3">
                  <c:v>277.43</c:v>
                </c:pt>
                <c:pt idx="4">
                  <c:v>35.29</c:v>
                </c:pt>
              </c:numCache>
            </c:numRef>
          </c:val>
          <c:extLst>
            <c:ext xmlns:c16="http://schemas.microsoft.com/office/drawing/2014/chart" uri="{C3380CC4-5D6E-409C-BE32-E72D297353CC}">
              <c16:uniqueId val="{00000000-0369-4A4B-AB08-EF1BC58CEAF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241.49</c:v>
                </c:pt>
                <c:pt idx="1">
                  <c:v>248.44</c:v>
                </c:pt>
                <c:pt idx="2">
                  <c:v>244.85</c:v>
                </c:pt>
                <c:pt idx="3">
                  <c:v>296.89</c:v>
                </c:pt>
                <c:pt idx="4">
                  <c:v>270.57</c:v>
                </c:pt>
              </c:numCache>
            </c:numRef>
          </c:val>
          <c:smooth val="0"/>
          <c:extLst>
            <c:ext xmlns:c16="http://schemas.microsoft.com/office/drawing/2014/chart" uri="{C3380CC4-5D6E-409C-BE32-E72D297353CC}">
              <c16:uniqueId val="{00000001-0369-4A4B-AB08-EF1BC58CEAF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57.03</c:v>
                </c:pt>
                <c:pt idx="1">
                  <c:v>56.52</c:v>
                </c:pt>
                <c:pt idx="2">
                  <c:v>50.92</c:v>
                </c:pt>
                <c:pt idx="3">
                  <c:v>51.86</c:v>
                </c:pt>
                <c:pt idx="4">
                  <c:v>46.58</c:v>
                </c:pt>
              </c:numCache>
            </c:numRef>
          </c:val>
          <c:extLst>
            <c:ext xmlns:c16="http://schemas.microsoft.com/office/drawing/2014/chart" uri="{C3380CC4-5D6E-409C-BE32-E72D297353CC}">
              <c16:uniqueId val="{00000000-BAA7-4488-98C0-1EFC67E32D1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65.7</c:v>
                </c:pt>
                <c:pt idx="1">
                  <c:v>66.73</c:v>
                </c:pt>
                <c:pt idx="2">
                  <c:v>64.78</c:v>
                </c:pt>
                <c:pt idx="3">
                  <c:v>63.06</c:v>
                </c:pt>
                <c:pt idx="4">
                  <c:v>62.5</c:v>
                </c:pt>
              </c:numCache>
            </c:numRef>
          </c:val>
          <c:smooth val="0"/>
          <c:extLst>
            <c:ext xmlns:c16="http://schemas.microsoft.com/office/drawing/2014/chart" uri="{C3380CC4-5D6E-409C-BE32-E72D297353CC}">
              <c16:uniqueId val="{00000001-BAA7-4488-98C0-1EFC67E32D1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269.63</c:v>
                </c:pt>
                <c:pt idx="1">
                  <c:v>270.75</c:v>
                </c:pt>
                <c:pt idx="2">
                  <c:v>301.81</c:v>
                </c:pt>
                <c:pt idx="3">
                  <c:v>334.14</c:v>
                </c:pt>
                <c:pt idx="4">
                  <c:v>372.33</c:v>
                </c:pt>
              </c:numCache>
            </c:numRef>
          </c:val>
          <c:extLst>
            <c:ext xmlns:c16="http://schemas.microsoft.com/office/drawing/2014/chart" uri="{C3380CC4-5D6E-409C-BE32-E72D297353CC}">
              <c16:uniqueId val="{00000000-12F1-4056-BF77-FC9E99073EE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247.94</c:v>
                </c:pt>
                <c:pt idx="1">
                  <c:v>241.29</c:v>
                </c:pt>
                <c:pt idx="2">
                  <c:v>250.21</c:v>
                </c:pt>
                <c:pt idx="3">
                  <c:v>264.77</c:v>
                </c:pt>
                <c:pt idx="4">
                  <c:v>269.33</c:v>
                </c:pt>
              </c:numCache>
            </c:numRef>
          </c:val>
          <c:smooth val="0"/>
          <c:extLst>
            <c:ext xmlns:c16="http://schemas.microsoft.com/office/drawing/2014/chart" uri="{C3380CC4-5D6E-409C-BE32-E72D297353CC}">
              <c16:uniqueId val="{00000001-12F1-4056-BF77-FC9E99073EE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40" zoomScaleNormal="100" workbookViewId="0">
      <selection activeCell="AZ57" sqref="AZ5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島根県　雲南市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K2</v>
      </c>
      <c r="X8" s="72"/>
      <c r="Y8" s="72"/>
      <c r="Z8" s="72"/>
      <c r="AA8" s="72"/>
      <c r="AB8" s="72"/>
      <c r="AC8" s="72"/>
      <c r="AD8" s="73" t="str">
        <f>データ!$M$6</f>
        <v>非設置</v>
      </c>
      <c r="AE8" s="73"/>
      <c r="AF8" s="73"/>
      <c r="AG8" s="73"/>
      <c r="AH8" s="73"/>
      <c r="AI8" s="73"/>
      <c r="AJ8" s="73"/>
      <c r="AK8" s="3"/>
      <c r="AL8" s="69">
        <f>データ!S6</f>
        <v>37720</v>
      </c>
      <c r="AM8" s="69"/>
      <c r="AN8" s="69"/>
      <c r="AO8" s="69"/>
      <c r="AP8" s="69"/>
      <c r="AQ8" s="69"/>
      <c r="AR8" s="69"/>
      <c r="AS8" s="69"/>
      <c r="AT8" s="68">
        <f>データ!T6</f>
        <v>553.17999999999995</v>
      </c>
      <c r="AU8" s="68"/>
      <c r="AV8" s="68"/>
      <c r="AW8" s="68"/>
      <c r="AX8" s="68"/>
      <c r="AY8" s="68"/>
      <c r="AZ8" s="68"/>
      <c r="BA8" s="68"/>
      <c r="BB8" s="68">
        <f>データ!U6</f>
        <v>68.19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22.08</v>
      </c>
      <c r="Q10" s="68"/>
      <c r="R10" s="68"/>
      <c r="S10" s="68"/>
      <c r="T10" s="68"/>
      <c r="U10" s="68"/>
      <c r="V10" s="68"/>
      <c r="W10" s="68">
        <f>データ!Q6</f>
        <v>100</v>
      </c>
      <c r="X10" s="68"/>
      <c r="Y10" s="68"/>
      <c r="Z10" s="68"/>
      <c r="AA10" s="68"/>
      <c r="AB10" s="68"/>
      <c r="AC10" s="68"/>
      <c r="AD10" s="69">
        <f>データ!R6</f>
        <v>2678</v>
      </c>
      <c r="AE10" s="69"/>
      <c r="AF10" s="69"/>
      <c r="AG10" s="69"/>
      <c r="AH10" s="69"/>
      <c r="AI10" s="69"/>
      <c r="AJ10" s="69"/>
      <c r="AK10" s="2"/>
      <c r="AL10" s="69">
        <f>データ!V6</f>
        <v>8280</v>
      </c>
      <c r="AM10" s="69"/>
      <c r="AN10" s="69"/>
      <c r="AO10" s="69"/>
      <c r="AP10" s="69"/>
      <c r="AQ10" s="69"/>
      <c r="AR10" s="69"/>
      <c r="AS10" s="69"/>
      <c r="AT10" s="68">
        <f>データ!W6</f>
        <v>435.17</v>
      </c>
      <c r="AU10" s="68"/>
      <c r="AV10" s="68"/>
      <c r="AW10" s="68"/>
      <c r="AX10" s="68"/>
      <c r="AY10" s="68"/>
      <c r="AZ10" s="68"/>
      <c r="BA10" s="68"/>
      <c r="BB10" s="68">
        <f>データ!X6</f>
        <v>19.03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【307.23】</v>
      </c>
      <c r="I86" s="26" t="str">
        <f>データ!CA6</f>
        <v>【59.98】</v>
      </c>
      <c r="J86" s="26" t="str">
        <f>データ!CL6</f>
        <v>【272.98】</v>
      </c>
      <c r="K86" s="26" t="str">
        <f>データ!CW6</f>
        <v>【58.71】</v>
      </c>
      <c r="L86" s="26" t="str">
        <f>データ!DH6</f>
        <v>【79.51】</v>
      </c>
      <c r="M86" s="26" t="s">
        <v>44</v>
      </c>
      <c r="N86" s="26" t="s">
        <v>44</v>
      </c>
      <c r="O86" s="26" t="str">
        <f>データ!EO6</f>
        <v>【-】</v>
      </c>
    </row>
  </sheetData>
  <sheetProtection algorithmName="SHA-512" hashValue="xUBTS5oXPkMpMxF9xYw5XrgepSJErlFGn8Yj0dQ0epn6+WBhbfhVva8dBpDg4dA/WMvmVeIn7pSnvmAxh5xRDA==" saltValue="PEjMGqJR5wSifvaaGneak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322091</v>
      </c>
      <c r="D6" s="33">
        <f t="shared" si="3"/>
        <v>47</v>
      </c>
      <c r="E6" s="33">
        <f t="shared" si="3"/>
        <v>18</v>
      </c>
      <c r="F6" s="33">
        <f t="shared" si="3"/>
        <v>0</v>
      </c>
      <c r="G6" s="33">
        <f t="shared" si="3"/>
        <v>0</v>
      </c>
      <c r="H6" s="33" t="str">
        <f t="shared" si="3"/>
        <v>島根県　雲南市</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22.08</v>
      </c>
      <c r="Q6" s="34">
        <f t="shared" si="3"/>
        <v>100</v>
      </c>
      <c r="R6" s="34">
        <f t="shared" si="3"/>
        <v>2678</v>
      </c>
      <c r="S6" s="34">
        <f t="shared" si="3"/>
        <v>37720</v>
      </c>
      <c r="T6" s="34">
        <f t="shared" si="3"/>
        <v>553.17999999999995</v>
      </c>
      <c r="U6" s="34">
        <f t="shared" si="3"/>
        <v>68.19</v>
      </c>
      <c r="V6" s="34">
        <f t="shared" si="3"/>
        <v>8280</v>
      </c>
      <c r="W6" s="34">
        <f t="shared" si="3"/>
        <v>435.17</v>
      </c>
      <c r="X6" s="34">
        <f t="shared" si="3"/>
        <v>19.03</v>
      </c>
      <c r="Y6" s="35">
        <f>IF(Y7="",NA(),Y7)</f>
        <v>100</v>
      </c>
      <c r="Z6" s="35">
        <f t="shared" ref="Z6:AH6" si="4">IF(Z7="",NA(),Z7)</f>
        <v>100.02</v>
      </c>
      <c r="AA6" s="35">
        <f t="shared" si="4"/>
        <v>100</v>
      </c>
      <c r="AB6" s="35">
        <f t="shared" si="4"/>
        <v>100.04</v>
      </c>
      <c r="AC6" s="35">
        <f t="shared" si="4"/>
        <v>100.01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329.09</v>
      </c>
      <c r="BG6" s="35">
        <f t="shared" ref="BG6:BO6" si="7">IF(BG7="",NA(),BG7)</f>
        <v>339.46</v>
      </c>
      <c r="BH6" s="35">
        <f t="shared" si="7"/>
        <v>269</v>
      </c>
      <c r="BI6" s="35">
        <f t="shared" si="7"/>
        <v>277.43</v>
      </c>
      <c r="BJ6" s="35">
        <f t="shared" si="7"/>
        <v>35.29</v>
      </c>
      <c r="BK6" s="35">
        <f t="shared" si="7"/>
        <v>241.49</v>
      </c>
      <c r="BL6" s="35">
        <f t="shared" si="7"/>
        <v>248.44</v>
      </c>
      <c r="BM6" s="35">
        <f t="shared" si="7"/>
        <v>244.85</v>
      </c>
      <c r="BN6" s="35">
        <f t="shared" si="7"/>
        <v>296.89</v>
      </c>
      <c r="BO6" s="35">
        <f t="shared" si="7"/>
        <v>270.57</v>
      </c>
      <c r="BP6" s="34" t="str">
        <f>IF(BP7="","",IF(BP7="-","【-】","【"&amp;SUBSTITUTE(TEXT(BP7,"#,##0.00"),"-","△")&amp;"】"))</f>
        <v>【307.23】</v>
      </c>
      <c r="BQ6" s="35">
        <f>IF(BQ7="",NA(),BQ7)</f>
        <v>57.03</v>
      </c>
      <c r="BR6" s="35">
        <f t="shared" ref="BR6:BZ6" si="8">IF(BR7="",NA(),BR7)</f>
        <v>56.52</v>
      </c>
      <c r="BS6" s="35">
        <f t="shared" si="8"/>
        <v>50.92</v>
      </c>
      <c r="BT6" s="35">
        <f t="shared" si="8"/>
        <v>51.86</v>
      </c>
      <c r="BU6" s="35">
        <f t="shared" si="8"/>
        <v>46.58</v>
      </c>
      <c r="BV6" s="35">
        <f t="shared" si="8"/>
        <v>65.7</v>
      </c>
      <c r="BW6" s="35">
        <f t="shared" si="8"/>
        <v>66.73</v>
      </c>
      <c r="BX6" s="35">
        <f t="shared" si="8"/>
        <v>64.78</v>
      </c>
      <c r="BY6" s="35">
        <f t="shared" si="8"/>
        <v>63.06</v>
      </c>
      <c r="BZ6" s="35">
        <f t="shared" si="8"/>
        <v>62.5</v>
      </c>
      <c r="CA6" s="34" t="str">
        <f>IF(CA7="","",IF(CA7="-","【-】","【"&amp;SUBSTITUTE(TEXT(CA7,"#,##0.00"),"-","△")&amp;"】"))</f>
        <v>【59.98】</v>
      </c>
      <c r="CB6" s="35">
        <f>IF(CB7="",NA(),CB7)</f>
        <v>269.63</v>
      </c>
      <c r="CC6" s="35">
        <f t="shared" ref="CC6:CK6" si="9">IF(CC7="",NA(),CC7)</f>
        <v>270.75</v>
      </c>
      <c r="CD6" s="35">
        <f t="shared" si="9"/>
        <v>301.81</v>
      </c>
      <c r="CE6" s="35">
        <f t="shared" si="9"/>
        <v>334.14</v>
      </c>
      <c r="CF6" s="35">
        <f t="shared" si="9"/>
        <v>372.33</v>
      </c>
      <c r="CG6" s="35">
        <f t="shared" si="9"/>
        <v>247.94</v>
      </c>
      <c r="CH6" s="35">
        <f t="shared" si="9"/>
        <v>241.29</v>
      </c>
      <c r="CI6" s="35">
        <f t="shared" si="9"/>
        <v>250.21</v>
      </c>
      <c r="CJ6" s="35">
        <f t="shared" si="9"/>
        <v>264.77</v>
      </c>
      <c r="CK6" s="35">
        <f t="shared" si="9"/>
        <v>269.33</v>
      </c>
      <c r="CL6" s="34" t="str">
        <f>IF(CL7="","",IF(CL7="-","【-】","【"&amp;SUBSTITUTE(TEXT(CL7,"#,##0.00"),"-","△")&amp;"】"))</f>
        <v>【272.98】</v>
      </c>
      <c r="CM6" s="35" t="str">
        <f>IF(CM7="",NA(),CM7)</f>
        <v>-</v>
      </c>
      <c r="CN6" s="35" t="str">
        <f t="shared" ref="CN6:CV6" si="10">IF(CN7="",NA(),CN7)</f>
        <v>-</v>
      </c>
      <c r="CO6" s="35" t="str">
        <f t="shared" si="10"/>
        <v>-</v>
      </c>
      <c r="CP6" s="35" t="str">
        <f t="shared" si="10"/>
        <v>-</v>
      </c>
      <c r="CQ6" s="35" t="str">
        <f t="shared" si="10"/>
        <v>-</v>
      </c>
      <c r="CR6" s="35">
        <f t="shared" si="10"/>
        <v>60.25</v>
      </c>
      <c r="CS6" s="35">
        <f t="shared" si="10"/>
        <v>61.94</v>
      </c>
      <c r="CT6" s="35">
        <f t="shared" si="10"/>
        <v>61.79</v>
      </c>
      <c r="CU6" s="35">
        <f t="shared" si="10"/>
        <v>59.94</v>
      </c>
      <c r="CV6" s="35">
        <f t="shared" si="10"/>
        <v>59.64</v>
      </c>
      <c r="CW6" s="34" t="str">
        <f>IF(CW7="","",IF(CW7="-","【-】","【"&amp;SUBSTITUTE(TEXT(CW7,"#,##0.00"),"-","△")&amp;"】"))</f>
        <v>【58.71】</v>
      </c>
      <c r="CX6" s="35">
        <f>IF(CX7="",NA(),CX7)</f>
        <v>100</v>
      </c>
      <c r="CY6" s="35">
        <f t="shared" ref="CY6:DG6" si="11">IF(CY7="",NA(),CY7)</f>
        <v>100</v>
      </c>
      <c r="CZ6" s="35">
        <f t="shared" si="11"/>
        <v>100</v>
      </c>
      <c r="DA6" s="35">
        <f t="shared" si="11"/>
        <v>100</v>
      </c>
      <c r="DB6" s="35">
        <f t="shared" si="11"/>
        <v>100</v>
      </c>
      <c r="DC6" s="35">
        <f t="shared" si="11"/>
        <v>95.26</v>
      </c>
      <c r="DD6" s="35">
        <f t="shared" si="11"/>
        <v>94.14</v>
      </c>
      <c r="DE6" s="35">
        <f t="shared" si="11"/>
        <v>92.44</v>
      </c>
      <c r="DF6" s="35">
        <f t="shared" si="11"/>
        <v>89.66</v>
      </c>
      <c r="DG6" s="35">
        <f t="shared" si="11"/>
        <v>90.63</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322091</v>
      </c>
      <c r="D7" s="37">
        <v>47</v>
      </c>
      <c r="E7" s="37">
        <v>18</v>
      </c>
      <c r="F7" s="37">
        <v>0</v>
      </c>
      <c r="G7" s="37">
        <v>0</v>
      </c>
      <c r="H7" s="37" t="s">
        <v>98</v>
      </c>
      <c r="I7" s="37" t="s">
        <v>99</v>
      </c>
      <c r="J7" s="37" t="s">
        <v>100</v>
      </c>
      <c r="K7" s="37" t="s">
        <v>101</v>
      </c>
      <c r="L7" s="37" t="s">
        <v>102</v>
      </c>
      <c r="M7" s="37" t="s">
        <v>103</v>
      </c>
      <c r="N7" s="38" t="s">
        <v>104</v>
      </c>
      <c r="O7" s="38" t="s">
        <v>105</v>
      </c>
      <c r="P7" s="38">
        <v>22.08</v>
      </c>
      <c r="Q7" s="38">
        <v>100</v>
      </c>
      <c r="R7" s="38">
        <v>2678</v>
      </c>
      <c r="S7" s="38">
        <v>37720</v>
      </c>
      <c r="T7" s="38">
        <v>553.17999999999995</v>
      </c>
      <c r="U7" s="38">
        <v>68.19</v>
      </c>
      <c r="V7" s="38">
        <v>8280</v>
      </c>
      <c r="W7" s="38">
        <v>435.17</v>
      </c>
      <c r="X7" s="38">
        <v>19.03</v>
      </c>
      <c r="Y7" s="38">
        <v>100</v>
      </c>
      <c r="Z7" s="38">
        <v>100.02</v>
      </c>
      <c r="AA7" s="38">
        <v>100</v>
      </c>
      <c r="AB7" s="38">
        <v>100.04</v>
      </c>
      <c r="AC7" s="38">
        <v>100.01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329.09</v>
      </c>
      <c r="BG7" s="38">
        <v>339.46</v>
      </c>
      <c r="BH7" s="38">
        <v>269</v>
      </c>
      <c r="BI7" s="38">
        <v>277.43</v>
      </c>
      <c r="BJ7" s="38">
        <v>35.29</v>
      </c>
      <c r="BK7" s="38">
        <v>241.49</v>
      </c>
      <c r="BL7" s="38">
        <v>248.44</v>
      </c>
      <c r="BM7" s="38">
        <v>244.85</v>
      </c>
      <c r="BN7" s="38">
        <v>296.89</v>
      </c>
      <c r="BO7" s="38">
        <v>270.57</v>
      </c>
      <c r="BP7" s="38">
        <v>307.23</v>
      </c>
      <c r="BQ7" s="38">
        <v>57.03</v>
      </c>
      <c r="BR7" s="38">
        <v>56.52</v>
      </c>
      <c r="BS7" s="38">
        <v>50.92</v>
      </c>
      <c r="BT7" s="38">
        <v>51.86</v>
      </c>
      <c r="BU7" s="38">
        <v>46.58</v>
      </c>
      <c r="BV7" s="38">
        <v>65.7</v>
      </c>
      <c r="BW7" s="38">
        <v>66.73</v>
      </c>
      <c r="BX7" s="38">
        <v>64.78</v>
      </c>
      <c r="BY7" s="38">
        <v>63.06</v>
      </c>
      <c r="BZ7" s="38">
        <v>62.5</v>
      </c>
      <c r="CA7" s="38">
        <v>59.98</v>
      </c>
      <c r="CB7" s="38">
        <v>269.63</v>
      </c>
      <c r="CC7" s="38">
        <v>270.75</v>
      </c>
      <c r="CD7" s="38">
        <v>301.81</v>
      </c>
      <c r="CE7" s="38">
        <v>334.14</v>
      </c>
      <c r="CF7" s="38">
        <v>372.33</v>
      </c>
      <c r="CG7" s="38">
        <v>247.94</v>
      </c>
      <c r="CH7" s="38">
        <v>241.29</v>
      </c>
      <c r="CI7" s="38">
        <v>250.21</v>
      </c>
      <c r="CJ7" s="38">
        <v>264.77</v>
      </c>
      <c r="CK7" s="38">
        <v>269.33</v>
      </c>
      <c r="CL7" s="38">
        <v>272.98</v>
      </c>
      <c r="CM7" s="38" t="s">
        <v>104</v>
      </c>
      <c r="CN7" s="38" t="s">
        <v>104</v>
      </c>
      <c r="CO7" s="38" t="s">
        <v>104</v>
      </c>
      <c r="CP7" s="38" t="s">
        <v>104</v>
      </c>
      <c r="CQ7" s="38" t="s">
        <v>104</v>
      </c>
      <c r="CR7" s="38">
        <v>60.25</v>
      </c>
      <c r="CS7" s="38">
        <v>61.94</v>
      </c>
      <c r="CT7" s="38">
        <v>61.79</v>
      </c>
      <c r="CU7" s="38">
        <v>59.94</v>
      </c>
      <c r="CV7" s="38">
        <v>59.64</v>
      </c>
      <c r="CW7" s="38">
        <v>58.71</v>
      </c>
      <c r="CX7" s="38">
        <v>100</v>
      </c>
      <c r="CY7" s="38">
        <v>100</v>
      </c>
      <c r="CZ7" s="38">
        <v>100</v>
      </c>
      <c r="DA7" s="38">
        <v>100</v>
      </c>
      <c r="DB7" s="38">
        <v>100</v>
      </c>
      <c r="DC7" s="38">
        <v>95.26</v>
      </c>
      <c r="DD7" s="38">
        <v>94.14</v>
      </c>
      <c r="DE7" s="38">
        <v>92.44</v>
      </c>
      <c r="DF7" s="38">
        <v>89.66</v>
      </c>
      <c r="DG7" s="38">
        <v>90.63</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雲南市</cp:lastModifiedBy>
  <cp:lastPrinted>2021-02-02T00:40:43Z</cp:lastPrinted>
  <dcterms:created xsi:type="dcterms:W3CDTF">2020-12-04T03:18:01Z</dcterms:created>
  <dcterms:modified xsi:type="dcterms:W3CDTF">2021-02-02T00:41:28Z</dcterms:modified>
  <cp:category/>
</cp:coreProperties>
</file>