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経営戦略\R2\210112 経営比較分析表\7県ＨＰ公開\下水道\174特環\"/>
    </mc:Choice>
  </mc:AlternateContent>
  <workbookProtection workbookAlgorithmName="SHA-512" workbookHashValue="290k89rVi9Z8i5xMbZaokYIQ1mcX5m2GQXUhetpWaE73DhTnr6LcIugNS8kGl/Hprjgak75jJ/HbwA6AbxTu0g==" workbookSaltValue="BfErfJxe/zbDadD32KRXjw==" workbookSpinCount="100000" lockStructure="1"/>
  <bookViews>
    <workbookView xWindow="-120" yWindow="-120" windowWidth="24240" windowHeight="131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W10" i="4"/>
  <c r="I10" i="4"/>
  <c r="AL8" i="4"/>
  <c r="P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<sst xmlns="http://schemas.openxmlformats.org/spreadsheetml/2006/main" count="236" uniqueCount="120">
  <si>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</si>
  <si>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</si>
  <si>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</si>
  <si>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</si>
  <si>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</si>
  <si>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</si>
  <si>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</si>
  <si>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</si>
  <si>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</si>
  <si>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</si>
  <si>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</si>
  <si>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</si>
  <si>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</si>
  <si>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</si>
  <si>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</si>
  <si>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</si>
  <si>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</si>
  <si>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</si>
  <si>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</si>
  <si>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</si>
  <si>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</si>
  <si>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</si>
  <si>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</si>
  <si>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</si>
  <si>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</si>
  <si>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</si>
  <si>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</si>
  <si>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</si>
  <si>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</si>
  <si>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</si>
  <si>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</si>
  <si>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</si>
  <si>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</si>
  <si>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</si>
  <si>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</si>
  <si>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</si>
  <si>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</si>
  <si>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</si>
  <si>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</si>
  <si>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</si>
  <si>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</si>
  <si>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</si>
  <si>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</si>
  <si>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</si>
  <si>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</si>
  <si>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</si>
  <si>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</si>
  <si>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</si>
  <si>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</si>
  <si>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</si>
  <si>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</si>
  <si>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</si>
  <si>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</si>
  <si>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</si>
  <si>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</si>
  <si>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</si>
  <si>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</si>
  <si>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</si>
  <si>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</si>
  <si>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</si>
  <si>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</si>
  <si>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</si>
  <si>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</si>
  <si>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</si>
  <si>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</si>
  <si>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</si>
  <si>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</si>
  <si>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</si>
  <si>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</si>
  <si>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</si>
  <si>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</si>
  <si>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</si>
  <si>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</si>
  <si>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</si>
  <si>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</si>
  <si>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</si>
  <si>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</si>
  <si>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</si>
  <si>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</si>
  <si>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</si>
  <si>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</si>
  <si>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</si>
  <si>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</si>
  <si>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</si>
  <si>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</si>
  <si>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</si>
  <si>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</si>
  <si>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</si>
  <si>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</si>
  <si>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</si>
  <si>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</si>
  <si>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</si>
  <si>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</si>
  <si>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</si>
  <si>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</si>
  <si>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</si>
  <si>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</si>
  <si>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</si>
  <si>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江津市</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</si>
  <si>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</si>
  <si>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</si>
  <si>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</si>
  <si>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</si>
  <si>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</si>
  <si>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</si>
  <si>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</si>
  <si>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</si>
  <si>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</si>
  <si>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</si>
  <si>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</si>
  <si>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</si>
  <si>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</si>
  <si>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</si>
  <si>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</si>
  <si>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</si>
  <si>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</si>
  <si>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</si>
  <si>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収益的収支比率は、総収益は料金改定による使用料収入が増となったが、総費用のうち、職員給与費は微増であるが施設維持管理費が約4,000千円増により対前年比で3.5ポイント低下した。平均では約104％であり、しばらくはこの水準で推移していくと予想される。④企業債残高対事業規模比率については、企業債の全額を一般会計から繰入しているため数値は0である。⑤経費回収率は、使用料に対する汚水処理費増の割合が増加したために回収率は下がった。⑥汚水処理原価は対前年比で約60円も増加しており、類似団体の平均値と比較すると約2倍のコストがかかっている。これらの要因としては、施設維持費のうち機械設備の修繕費の増により年々増加傾向にあるが、有収水量は人口減による使用量の減にあることが考えられる。⑦施設利用率は日平均処理水量で見ると依然低い状況にある。アクアスの利用率が大きく影響しているが人口減少の影響もある。⑧水洗化率は、処理区域内人口が減少しているために割合により増えただけであり、接続率が上昇しているわけではない。今後は、維持管理費の削減を図り、施設修繕等の財源確保のための料金改定を検討する必要がある。</t>
    <rPh sb="15" eb="17">
      <t>リョウキン</t>
    </rPh>
    <rPh sb="17" eb="19">
      <t>カイテイ</t>
    </rPh>
    <rPh sb="22" eb="25">
      <t>シヨウリョウ</t>
    </rPh>
    <rPh sb="86" eb="88">
      <t>テイカ</t>
    </rPh>
    <rPh sb="224" eb="225">
      <t>タイ</t>
    </rPh>
    <rPh sb="225" eb="227">
      <t>ゼンネン</t>
    </rPh>
    <rPh sb="227" eb="228">
      <t>ヒ</t>
    </rPh>
    <rPh sb="229" eb="230">
      <t>ヤク</t>
    </rPh>
    <rPh sb="232" eb="233">
      <t>エン</t>
    </rPh>
    <rPh sb="255" eb="256">
      <t>ヤク</t>
    </rPh>
    <rPh sb="257" eb="258">
      <t>バイ</t>
    </rPh>
    <rPh sb="283" eb="285">
      <t>イジ</t>
    </rPh>
    <rPh sb="289" eb="291">
      <t>キカイ</t>
    </rPh>
    <rPh sb="291" eb="293">
      <t>セツビ</t>
    </rPh>
    <rPh sb="294" eb="296">
      <t>シュウゼン</t>
    </rPh>
    <rPh sb="296" eb="297">
      <t>ヒ</t>
    </rPh>
    <rPh sb="298" eb="299">
      <t>ゾウ</t>
    </rPh>
    <rPh sb="324" eb="327">
      <t>シヨウリョウ</t>
    </rPh>
    <rPh sb="328" eb="329">
      <t>ゲン</t>
    </rPh>
    <rPh sb="374" eb="376">
      <t>リヨウ</t>
    </rPh>
    <rPh sb="376" eb="377">
      <t>リツ</t>
    </rPh>
    <rPh sb="378" eb="379">
      <t>オオ</t>
    </rPh>
    <rPh sb="388" eb="390">
      <t>ジンコウ</t>
    </rPh>
    <rPh sb="390" eb="392">
      <t>ゲンショウ</t>
    </rPh>
    <rPh sb="393" eb="395">
      <t>エイキョウ</t>
    </rPh>
    <rPh sb="406" eb="408">
      <t>ショリ</t>
    </rPh>
    <rPh sb="408" eb="410">
      <t>クイキ</t>
    </rPh>
    <rPh sb="410" eb="411">
      <t>ナイ</t>
    </rPh>
    <rPh sb="411" eb="413">
      <t>ジンコウ</t>
    </rPh>
    <rPh sb="414" eb="416">
      <t>ゲンショウ</t>
    </rPh>
    <rPh sb="423" eb="425">
      <t>ワリアイ</t>
    </rPh>
    <rPh sb="428" eb="429">
      <t>フ</t>
    </rPh>
    <rPh sb="439" eb="440">
      <t>リツ</t>
    </rPh>
    <rPh sb="441" eb="443">
      <t>ジョウショウ</t>
    </rPh>
    <rPh sb="454" eb="456">
      <t>コンゴ</t>
    </rPh>
    <rPh sb="458" eb="460">
      <t>イジ</t>
    </rPh>
    <rPh sb="460" eb="462">
      <t>カンリ</t>
    </rPh>
    <rPh sb="462" eb="463">
      <t>ヒ</t>
    </rPh>
    <rPh sb="464" eb="466">
      <t>サクゲン</t>
    </rPh>
    <rPh sb="467" eb="468">
      <t>ハカ</t>
    </rPh>
    <rPh sb="470" eb="472">
      <t>シセツ</t>
    </rPh>
    <rPh sb="472" eb="474">
      <t>シュウゼン</t>
    </rPh>
    <rPh sb="474" eb="475">
      <t>トウ</t>
    </rPh>
    <rPh sb="476" eb="478">
      <t>ザイゲン</t>
    </rPh>
    <rPh sb="478" eb="480">
      <t>カクホ</t>
    </rPh>
    <rPh sb="484" eb="486">
      <t>リョウキン</t>
    </rPh>
    <rPh sb="486" eb="488">
      <t>カイテイ</t>
    </rPh>
    <rPh sb="489" eb="491">
      <t>ケントウ</t>
    </rPh>
    <rPh sb="493" eb="495">
      <t>ヒツヨウ</t>
    </rPh>
    <phoneticPr fontId="4"/>
  </si>
  <si>
    <t>　本市は地方公営企業法非適用につき、会計上の固定資産の減価償却を行っていないため、有形固定資産減価償却率の数値は出ていないが、実質は減価償却を行っており、この数値は法適用後に年々上昇していくと推測される。また、管路が比較的新しいため、老朽管に到達している管路がなく、更新等を行っていないため、管渠改善率の数値は出ていない。
　当施設は、H17に供用開始したが、処理場及び中継ポンプ場における機械及び装置は年々老朽化し、法定耐用年数をすでに超えたもの及び法定耐用年数に近づいている資産がある。今後必要となるストックマネジメントに係る計画の策定等の中で、より良い将来経営にむけた管渠・処理場の老朽化対策を図っていく必要がある。</t>
    <rPh sb="1" eb="2">
      <t>ホン</t>
    </rPh>
    <rPh sb="4" eb="6">
      <t>チホウ</t>
    </rPh>
    <rPh sb="6" eb="8">
      <t>コウエイ</t>
    </rPh>
    <rPh sb="8" eb="10">
      <t>キギョウ</t>
    </rPh>
    <rPh sb="10" eb="11">
      <t>ホウ</t>
    </rPh>
    <rPh sb="11" eb="12">
      <t>ヒ</t>
    </rPh>
    <rPh sb="12" eb="14">
      <t>テキヨウ</t>
    </rPh>
    <rPh sb="18" eb="20">
      <t>カイケイ</t>
    </rPh>
    <rPh sb="20" eb="21">
      <t>ジョウ</t>
    </rPh>
    <rPh sb="22" eb="24">
      <t>コテイ</t>
    </rPh>
    <rPh sb="24" eb="26">
      <t>シサン</t>
    </rPh>
    <rPh sb="27" eb="29">
      <t>ゲンカ</t>
    </rPh>
    <rPh sb="29" eb="31">
      <t>ショウキャク</t>
    </rPh>
    <rPh sb="32" eb="33">
      <t>オコナ</t>
    </rPh>
    <rPh sb="41" eb="43">
      <t>ユウケイ</t>
    </rPh>
    <rPh sb="43" eb="45">
      <t>コテイ</t>
    </rPh>
    <rPh sb="45" eb="47">
      <t>シサン</t>
    </rPh>
    <rPh sb="47" eb="49">
      <t>ゲンカ</t>
    </rPh>
    <rPh sb="49" eb="51">
      <t>ショウキャク</t>
    </rPh>
    <rPh sb="51" eb="52">
      <t>リツ</t>
    </rPh>
    <rPh sb="53" eb="55">
      <t>スウチ</t>
    </rPh>
    <rPh sb="56" eb="57">
      <t>デ</t>
    </rPh>
    <rPh sb="63" eb="65">
      <t>ジッシツ</t>
    </rPh>
    <rPh sb="66" eb="68">
      <t>ゲンカ</t>
    </rPh>
    <rPh sb="68" eb="70">
      <t>ショウキャク</t>
    </rPh>
    <rPh sb="71" eb="72">
      <t>オコナ</t>
    </rPh>
    <rPh sb="79" eb="81">
      <t>スウチ</t>
    </rPh>
    <rPh sb="82" eb="83">
      <t>ホウ</t>
    </rPh>
    <rPh sb="83" eb="85">
      <t>テキヨウ</t>
    </rPh>
    <rPh sb="85" eb="86">
      <t>ゴ</t>
    </rPh>
    <rPh sb="87" eb="89">
      <t>ネンネン</t>
    </rPh>
    <rPh sb="89" eb="91">
      <t>ジョウショウ</t>
    </rPh>
    <rPh sb="96" eb="98">
      <t>スイソク</t>
    </rPh>
    <rPh sb="105" eb="107">
      <t>カンロ</t>
    </rPh>
    <rPh sb="108" eb="111">
      <t>ヒカクテキ</t>
    </rPh>
    <rPh sb="111" eb="112">
      <t>アタラ</t>
    </rPh>
    <rPh sb="121" eb="123">
      <t>トウタツ</t>
    </rPh>
    <rPh sb="127" eb="129">
      <t>カンロ</t>
    </rPh>
    <phoneticPr fontId="4"/>
  </si>
  <si>
    <t>　特定環境公共下水道事業は波子処理区の1処理区で、処理区域内における使用は、主にしまね海洋館アクアスを中心とした事業所の使用料が大きな収入源である。このことが毎年度の経費回収率や汚水処理原価の変動に大きく影響している。また、R1は料金改定により、一定の使用料収入増となった。
　しかし、恒常的な維持管理費に対して、処理区域内の人口は減少の一途となり、料金改定による使用料収入増以外、急激な収入増は見込めない状況にある。よって、収支の均衡を保つために一般会計からの繰入金に依存しており、その経営体質は地方公営企業法を適用後も変わらないと予想される。今後も処理区域内の人口減少や高齢化による使用料収入の減少し、厳しい経営が続くが、引き続き接続率の向上やコスト節減に努める必要がある。また、この施設経営に企業会計方式を早期に導入して、さらなる経営の効率化と改善を図っていく。
　</t>
    <rPh sb="13" eb="15">
      <t>ハシ</t>
    </rPh>
    <rPh sb="15" eb="17">
      <t>ショリ</t>
    </rPh>
    <rPh sb="17" eb="18">
      <t>ク</t>
    </rPh>
    <rPh sb="20" eb="22">
      <t>ショリ</t>
    </rPh>
    <rPh sb="22" eb="23">
      <t>ク</t>
    </rPh>
    <rPh sb="25" eb="27">
      <t>ショリ</t>
    </rPh>
    <rPh sb="27" eb="29">
      <t>クイキ</t>
    </rPh>
    <rPh sb="29" eb="30">
      <t>ナイ</t>
    </rPh>
    <rPh sb="34" eb="36">
      <t>シヨウ</t>
    </rPh>
    <rPh sb="79" eb="82">
      <t>マイネンド</t>
    </rPh>
    <rPh sb="89" eb="91">
      <t>オスイ</t>
    </rPh>
    <rPh sb="91" eb="93">
      <t>ショリ</t>
    </rPh>
    <rPh sb="93" eb="95">
      <t>ゲンカ</t>
    </rPh>
    <rPh sb="96" eb="98">
      <t>ヘンドウ</t>
    </rPh>
    <rPh sb="99" eb="100">
      <t>オオ</t>
    </rPh>
    <rPh sb="102" eb="104">
      <t>エイキョウ</t>
    </rPh>
    <rPh sb="115" eb="117">
      <t>リョウキン</t>
    </rPh>
    <rPh sb="117" eb="119">
      <t>カイテイ</t>
    </rPh>
    <rPh sb="123" eb="125">
      <t>イッテイ</t>
    </rPh>
    <rPh sb="126" eb="129">
      <t>シヨウリョウ</t>
    </rPh>
    <rPh sb="129" eb="131">
      <t>シュウニュウ</t>
    </rPh>
    <rPh sb="131" eb="132">
      <t>ゾウ</t>
    </rPh>
    <rPh sb="157" eb="159">
      <t>ショリ</t>
    </rPh>
    <rPh sb="159" eb="161">
      <t>クイキ</t>
    </rPh>
    <rPh sb="161" eb="162">
      <t>ナイ</t>
    </rPh>
    <rPh sb="163" eb="165">
      <t>ジンコウ</t>
    </rPh>
    <rPh sb="166" eb="168">
      <t>ゲンショウ</t>
    </rPh>
    <rPh sb="169" eb="171">
      <t>イット</t>
    </rPh>
    <rPh sb="175" eb="177">
      <t>リョウキン</t>
    </rPh>
    <rPh sb="177" eb="179">
      <t>カイテイ</t>
    </rPh>
    <rPh sb="182" eb="185">
      <t>シヨウリョウ</t>
    </rPh>
    <rPh sb="187" eb="188">
      <t>ゾウ</t>
    </rPh>
    <rPh sb="188" eb="190">
      <t>イガイ</t>
    </rPh>
    <rPh sb="191" eb="193">
      <t>キュウゲキ</t>
    </rPh>
    <rPh sb="194" eb="196">
      <t>シュウニュウ</t>
    </rPh>
    <rPh sb="196" eb="197">
      <t>ゾウ</t>
    </rPh>
    <rPh sb="198" eb="200">
      <t>ミコ</t>
    </rPh>
    <rPh sb="203" eb="205">
      <t>ジョウキョウ</t>
    </rPh>
    <rPh sb="213" eb="215">
      <t>シュウシ</t>
    </rPh>
    <rPh sb="216" eb="218">
      <t>キンコウ</t>
    </rPh>
    <rPh sb="219" eb="220">
      <t>タモ</t>
    </rPh>
    <rPh sb="224" eb="226">
      <t>イッパン</t>
    </rPh>
    <rPh sb="226" eb="228">
      <t>カイケイ</t>
    </rPh>
    <rPh sb="231" eb="233">
      <t>クリイレ</t>
    </rPh>
    <rPh sb="233" eb="234">
      <t>キン</t>
    </rPh>
    <rPh sb="235" eb="237">
      <t>イゾン</t>
    </rPh>
    <rPh sb="244" eb="246">
      <t>ケイエイ</t>
    </rPh>
    <rPh sb="246" eb="248">
      <t>タイシツ</t>
    </rPh>
    <rPh sb="249" eb="251">
      <t>チホウ</t>
    </rPh>
    <rPh sb="251" eb="253">
      <t>コウエイ</t>
    </rPh>
    <rPh sb="253" eb="255">
      <t>キギョウ</t>
    </rPh>
    <rPh sb="255" eb="256">
      <t>ホウ</t>
    </rPh>
    <rPh sb="257" eb="259">
      <t>テキヨウ</t>
    </rPh>
    <rPh sb="259" eb="260">
      <t>ゴ</t>
    </rPh>
    <rPh sb="261" eb="262">
      <t>カ</t>
    </rPh>
    <rPh sb="267" eb="269">
      <t>ヨソウ</t>
    </rPh>
    <rPh sb="273" eb="275">
      <t>コンゴ</t>
    </rPh>
    <rPh sb="276" eb="278">
      <t>ショリ</t>
    </rPh>
    <rPh sb="278" eb="280">
      <t>クイキ</t>
    </rPh>
    <rPh sb="280" eb="281">
      <t>ナイ</t>
    </rPh>
    <rPh sb="299" eb="301">
      <t>ゲンショウ</t>
    </rPh>
    <rPh sb="303" eb="304">
      <t>キビ</t>
    </rPh>
    <rPh sb="306" eb="308">
      <t>ケイエイ</t>
    </rPh>
    <rPh sb="309" eb="310">
      <t>ツヅ</t>
    </rPh>
    <rPh sb="333" eb="335">
      <t>ヒツヨウ</t>
    </rPh>
    <rPh sb="344" eb="346">
      <t>シセツ</t>
    </rPh>
    <rPh sb="346" eb="348">
      <t>ケイエイ</t>
    </rPh>
    <rPh sb="349" eb="351">
      <t>キギョウ</t>
    </rPh>
    <rPh sb="351" eb="353">
      <t>カイケイ</t>
    </rPh>
    <rPh sb="353" eb="355">
      <t>ホウシキ</t>
    </rPh>
    <rPh sb="356" eb="358">
      <t>ソウキ</t>
    </rPh>
    <rPh sb="359" eb="361">
      <t>ドウニュウ</t>
    </rPh>
    <rPh sb="371" eb="374">
      <t>コウリツカ</t>
    </rPh>
    <rPh sb="378" eb="379">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</si>
</sst>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Fill="1" applyBorder="1" applyAlignment="1" applyProtection="1">
      <alignment horizontal="left" vertical="top" wrapText="1"/>
      <protection locked="0"/>
    </xf>
    <xf numFmtId="0" fontId="16" fillId="0" borderId="0" xfId="0" applyFont="1" applyFill="1" applyAlignment="1" applyProtection="1">
      <alignment horizontal="left" vertical="top" wrapText="1"/>
      <protection locked="0"/>
    </xf>
    <xf numFmtId="0" fontId="16" fillId="0" borderId="7" xfId="0" applyFont="1" applyFill="1" applyBorder="1" applyAlignment="1" applyProtection="1">
      <alignment horizontal="left" vertical="top" wrapText="1"/>
      <protection locked="0"/>
    </xf>
    <xf numFmtId="0" fontId="16" fillId="0" borderId="8" xfId="0" applyFont="1" applyFill="1" applyBorder="1" applyAlignment="1" applyProtection="1">
      <alignment horizontal="left" vertical="top" wrapText="1"/>
      <protection locked="0"/>
    </xf>
    <xf numFmtId="0" fontId="16" fillId="0" borderId="1" xfId="0" applyFont="1" applyFill="1" applyBorder="1" applyAlignment="1" applyProtection="1">
      <alignment horizontal="left" vertical="top" wrapText="1"/>
      <protection locked="0"/>
    </xf>
    <xf numFmtId="0" fontId="16" fillId="0" borderId="9" xfId="0" applyFont="1" applyFill="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85-4409-AD0F-E6F1EA921C8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0.13</c:v>
                </c:pt>
                <c:pt idx="3">
                  <c:v>0.09</c:v>
                </c:pt>
                <c:pt idx="4">
                  <c:v>0.06</c:v>
                </c:pt>
              </c:numCache>
            </c:numRef>
          </c:val>
          <c:smooth val="0"/>
          <c:extLst>
            <c:ext xmlns:c16="http://schemas.microsoft.com/office/drawing/2014/chart" uri="{C3380CC4-5D6E-409C-BE32-E72D297353CC}">
              <c16:uniqueId val="{00000001-D285-4409-AD0F-E6F1EA921C8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22.27</c:v>
                </c:pt>
                <c:pt idx="1">
                  <c:v>22.4</c:v>
                </c:pt>
                <c:pt idx="2">
                  <c:v>21.07</c:v>
                </c:pt>
                <c:pt idx="3">
                  <c:v>21.07</c:v>
                </c:pt>
                <c:pt idx="4">
                  <c:v>20.93</c:v>
                </c:pt>
              </c:numCache>
            </c:numRef>
          </c:val>
          <c:extLst>
            <c:ext xmlns:c16="http://schemas.microsoft.com/office/drawing/2014/chart" uri="{C3380CC4-5D6E-409C-BE32-E72D297353CC}">
              <c16:uniqueId val="{00000000-CE80-48E2-82B9-519D94FF71A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37.08</c:v>
                </c:pt>
                <c:pt idx="3">
                  <c:v>37.46</c:v>
                </c:pt>
                <c:pt idx="4">
                  <c:v>37.65</c:v>
                </c:pt>
              </c:numCache>
            </c:numRef>
          </c:val>
          <c:smooth val="0"/>
          <c:extLst>
            <c:ext xmlns:c16="http://schemas.microsoft.com/office/drawing/2014/chart" uri="{C3380CC4-5D6E-409C-BE32-E72D297353CC}">
              <c16:uniqueId val="{00000001-CE80-48E2-82B9-519D94FF71A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66.959999999999994</c:v>
                </c:pt>
                <c:pt idx="1">
                  <c:v>69.31</c:v>
                </c:pt>
                <c:pt idx="2">
                  <c:v>70.430000000000007</c:v>
                </c:pt>
                <c:pt idx="3">
                  <c:v>70.52</c:v>
                </c:pt>
                <c:pt idx="4">
                  <c:v>71.819999999999993</c:v>
                </c:pt>
              </c:numCache>
            </c:numRef>
          </c:val>
          <c:extLst>
            <c:ext xmlns:c16="http://schemas.microsoft.com/office/drawing/2014/chart" uri="{C3380CC4-5D6E-409C-BE32-E72D297353CC}">
              <c16:uniqueId val="{00000000-9D88-4417-8A7B-39A23BBE092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67.22</c:v>
                </c:pt>
                <c:pt idx="3">
                  <c:v>67.459999999999994</c:v>
                </c:pt>
                <c:pt idx="4">
                  <c:v>67.37</c:v>
                </c:pt>
              </c:numCache>
            </c:numRef>
          </c:val>
          <c:smooth val="0"/>
          <c:extLst>
            <c:ext xmlns:c16="http://schemas.microsoft.com/office/drawing/2014/chart" uri="{C3380CC4-5D6E-409C-BE32-E72D297353CC}">
              <c16:uniqueId val="{00000001-9D88-4417-8A7B-39A23BBE092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139.27000000000001</c:v>
                </c:pt>
                <c:pt idx="1">
                  <c:v>100.02</c:v>
                </c:pt>
                <c:pt idx="2">
                  <c:v>103.97</c:v>
                </c:pt>
                <c:pt idx="3">
                  <c:v>108.21</c:v>
                </c:pt>
                <c:pt idx="4">
                  <c:v>104.67</c:v>
                </c:pt>
              </c:numCache>
            </c:numRef>
          </c:val>
          <c:extLst>
            <c:ext xmlns:c16="http://schemas.microsoft.com/office/drawing/2014/chart" uri="{C3380CC4-5D6E-409C-BE32-E72D297353CC}">
              <c16:uniqueId val="{00000000-16D0-4FCF-9A57-CCDE2E1C1C5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D0-4FCF-9A57-CCDE2E1C1C5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01-4BCA-B70F-46F013028DA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01-4BCA-B70F-46F013028DA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1D-40A5-A7DC-9F2DFA88E4B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1D-40A5-A7DC-9F2DFA88E4B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1C-4C93-B5C4-B0BDE4B6C78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1C-4C93-B5C4-B0BDE4B6C78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14-42FC-B06D-743A0E4FBAF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14-42FC-B06D-743A0E4FBAF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6F-42D9-820B-D9DE0A88525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1223.96</c:v>
                </c:pt>
                <c:pt idx="3">
                  <c:v>1269.1500000000001</c:v>
                </c:pt>
                <c:pt idx="4">
                  <c:v>1087.96</c:v>
                </c:pt>
              </c:numCache>
            </c:numRef>
          </c:val>
          <c:smooth val="0"/>
          <c:extLst>
            <c:ext xmlns:c16="http://schemas.microsoft.com/office/drawing/2014/chart" uri="{C3380CC4-5D6E-409C-BE32-E72D297353CC}">
              <c16:uniqueId val="{00000001-006F-42D9-820B-D9DE0A88525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35.94</c:v>
                </c:pt>
                <c:pt idx="1">
                  <c:v>38.78</c:v>
                </c:pt>
                <c:pt idx="2">
                  <c:v>45.68</c:v>
                </c:pt>
                <c:pt idx="3">
                  <c:v>41.55</c:v>
                </c:pt>
                <c:pt idx="4">
                  <c:v>40.229999999999997</c:v>
                </c:pt>
              </c:numCache>
            </c:numRef>
          </c:val>
          <c:extLst>
            <c:ext xmlns:c16="http://schemas.microsoft.com/office/drawing/2014/chart" uri="{C3380CC4-5D6E-409C-BE32-E72D297353CC}">
              <c16:uniqueId val="{00000000-5CD7-4F9C-9845-05869BC3D72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61.54</c:v>
                </c:pt>
                <c:pt idx="3">
                  <c:v>63.97</c:v>
                </c:pt>
                <c:pt idx="4">
                  <c:v>59.67</c:v>
                </c:pt>
              </c:numCache>
            </c:numRef>
          </c:val>
          <c:smooth val="0"/>
          <c:extLst>
            <c:ext xmlns:c16="http://schemas.microsoft.com/office/drawing/2014/chart" uri="{C3380CC4-5D6E-409C-BE32-E72D297353CC}">
              <c16:uniqueId val="{00000001-5CD7-4F9C-9845-05869BC3D72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549.36</c:v>
                </c:pt>
                <c:pt idx="1">
                  <c:v>510.85</c:v>
                </c:pt>
                <c:pt idx="2">
                  <c:v>432.83</c:v>
                </c:pt>
                <c:pt idx="3">
                  <c:v>479.59</c:v>
                </c:pt>
                <c:pt idx="4">
                  <c:v>540.59</c:v>
                </c:pt>
              </c:numCache>
            </c:numRef>
          </c:val>
          <c:extLst>
            <c:ext xmlns:c16="http://schemas.microsoft.com/office/drawing/2014/chart" uri="{C3380CC4-5D6E-409C-BE32-E72D297353CC}">
              <c16:uniqueId val="{00000000-682F-4842-816F-465BE35FD92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267.86</c:v>
                </c:pt>
                <c:pt idx="3">
                  <c:v>256.82</c:v>
                </c:pt>
                <c:pt idx="4">
                  <c:v>270.60000000000002</c:v>
                </c:pt>
              </c:numCache>
            </c:numRef>
          </c:val>
          <c:smooth val="0"/>
          <c:extLst>
            <c:ext xmlns:c16="http://schemas.microsoft.com/office/drawing/2014/chart" uri="{C3380CC4-5D6E-409C-BE32-E72D297353CC}">
              <c16:uniqueId val="{00000001-682F-4842-816F-465BE35FD92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5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江津市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D3</v>
      </c>
      <c r="X8" s="49"/>
      <c r="Y8" s="49"/>
      <c r="Z8" s="49"/>
      <c r="AA8" s="49"/>
      <c r="AB8" s="49"/>
      <c r="AC8" s="49"/>
      <c r="AD8" s="50" t="str">
        <f>データ!$M$6</f>
        <v>非設置</v>
      </c>
      <c r="AE8" s="50"/>
      <c r="AF8" s="50"/>
      <c r="AG8" s="50"/>
      <c r="AH8" s="50"/>
      <c r="AI8" s="50"/>
      <c r="AJ8" s="50"/>
      <c r="AK8" s="3"/>
      <c r="AL8" s="51">
        <f>データ!S6</f>
        <v>23442</v>
      </c>
      <c r="AM8" s="51"/>
      <c r="AN8" s="51"/>
      <c r="AO8" s="51"/>
      <c r="AP8" s="51"/>
      <c r="AQ8" s="51"/>
      <c r="AR8" s="51"/>
      <c r="AS8" s="51"/>
      <c r="AT8" s="46">
        <f>データ!T6</f>
        <v>268.24</v>
      </c>
      <c r="AU8" s="46"/>
      <c r="AV8" s="46"/>
      <c r="AW8" s="46"/>
      <c r="AX8" s="46"/>
      <c r="AY8" s="46"/>
      <c r="AZ8" s="46"/>
      <c r="BA8" s="46"/>
      <c r="BB8" s="46">
        <f>データ!U6</f>
        <v>87.39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3.11</v>
      </c>
      <c r="Q10" s="46"/>
      <c r="R10" s="46"/>
      <c r="S10" s="46"/>
      <c r="T10" s="46"/>
      <c r="U10" s="46"/>
      <c r="V10" s="46"/>
      <c r="W10" s="46">
        <f>データ!Q6</f>
        <v>113.51</v>
      </c>
      <c r="X10" s="46"/>
      <c r="Y10" s="46"/>
      <c r="Z10" s="46"/>
      <c r="AA10" s="46"/>
      <c r="AB10" s="46"/>
      <c r="AC10" s="46"/>
      <c r="AD10" s="51">
        <f>データ!R6</f>
        <v>3744</v>
      </c>
      <c r="AE10" s="51"/>
      <c r="AF10" s="51"/>
      <c r="AG10" s="51"/>
      <c r="AH10" s="51"/>
      <c r="AI10" s="51"/>
      <c r="AJ10" s="51"/>
      <c r="AK10" s="2"/>
      <c r="AL10" s="51">
        <f>データ!V6</f>
        <v>724</v>
      </c>
      <c r="AM10" s="51"/>
      <c r="AN10" s="51"/>
      <c r="AO10" s="51"/>
      <c r="AP10" s="51"/>
      <c r="AQ10" s="51"/>
      <c r="AR10" s="51"/>
      <c r="AS10" s="51"/>
      <c r="AT10" s="46">
        <f>データ!W6</f>
        <v>0.31</v>
      </c>
      <c r="AU10" s="46"/>
      <c r="AV10" s="46"/>
      <c r="AW10" s="46"/>
      <c r="AX10" s="46"/>
      <c r="AY10" s="46"/>
      <c r="AZ10" s="46"/>
      <c r="BA10" s="46"/>
      <c r="BB10" s="46">
        <f>データ!X6</f>
        <v>2335.48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hMDR0lfLU53Qz4oZ0DwByzx+lHH2R0IkAw61sY3lvPkFnz8kJYXxLt0+aMGvFHSRCtqWQLvN5D3F/krTH1ch5Q==" saltValue="2LXWok/cuQF4dmyErqlLb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322075</v>
      </c>
      <c r="D6" s="33">
        <f t="shared" si="3"/>
        <v>47</v>
      </c>
      <c r="E6" s="33">
        <f t="shared" si="3"/>
        <v>17</v>
      </c>
      <c r="F6" s="33">
        <f t="shared" si="3"/>
        <v>4</v>
      </c>
      <c r="G6" s="33">
        <f t="shared" si="3"/>
        <v>0</v>
      </c>
      <c r="H6" s="33" t="str">
        <f t="shared" si="3"/>
        <v>島根県　江津市</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3.11</v>
      </c>
      <c r="Q6" s="34">
        <f t="shared" si="3"/>
        <v>113.51</v>
      </c>
      <c r="R6" s="34">
        <f t="shared" si="3"/>
        <v>3744</v>
      </c>
      <c r="S6" s="34">
        <f t="shared" si="3"/>
        <v>23442</v>
      </c>
      <c r="T6" s="34">
        <f t="shared" si="3"/>
        <v>268.24</v>
      </c>
      <c r="U6" s="34">
        <f t="shared" si="3"/>
        <v>87.39</v>
      </c>
      <c r="V6" s="34">
        <f t="shared" si="3"/>
        <v>724</v>
      </c>
      <c r="W6" s="34">
        <f t="shared" si="3"/>
        <v>0.31</v>
      </c>
      <c r="X6" s="34">
        <f t="shared" si="3"/>
        <v>2335.48</v>
      </c>
      <c r="Y6" s="35">
        <f>IF(Y7="",NA(),Y7)</f>
        <v>139.27000000000001</v>
      </c>
      <c r="Z6" s="35">
        <f t="shared" ref="Z6:AH6" si="4">IF(Z7="",NA(),Z7)</f>
        <v>100.02</v>
      </c>
      <c r="AA6" s="35">
        <f t="shared" si="4"/>
        <v>103.97</v>
      </c>
      <c r="AB6" s="35">
        <f t="shared" si="4"/>
        <v>108.21</v>
      </c>
      <c r="AC6" s="35">
        <f t="shared" si="4"/>
        <v>104.67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1673.47</v>
      </c>
      <c r="BL6" s="35">
        <f t="shared" si="7"/>
        <v>1592.72</v>
      </c>
      <c r="BM6" s="35">
        <f t="shared" si="7"/>
        <v>1223.96</v>
      </c>
      <c r="BN6" s="35">
        <f t="shared" si="7"/>
        <v>1269.1500000000001</v>
      </c>
      <c r="BO6" s="35">
        <f t="shared" si="7"/>
        <v>1087.96</v>
      </c>
      <c r="BP6" s="34" t="str">
        <f>IF(BP7="","",IF(BP7="-","【-】","【"&amp;SUBSTITUTE(TEXT(BP7,"#,##0.00"),"-","△")&amp;"】"))</f>
        <v>【1,218.70】</v>
      </c>
      <c r="BQ6" s="35">
        <f>IF(BQ7="",NA(),BQ7)</f>
        <v>35.94</v>
      </c>
      <c r="BR6" s="35">
        <f t="shared" ref="BR6:BZ6" si="8">IF(BR7="",NA(),BR7)</f>
        <v>38.78</v>
      </c>
      <c r="BS6" s="35">
        <f t="shared" si="8"/>
        <v>45.68</v>
      </c>
      <c r="BT6" s="35">
        <f t="shared" si="8"/>
        <v>41.55</v>
      </c>
      <c r="BU6" s="35">
        <f t="shared" si="8"/>
        <v>40.229999999999997</v>
      </c>
      <c r="BV6" s="35">
        <f t="shared" si="8"/>
        <v>49.22</v>
      </c>
      <c r="BW6" s="35">
        <f t="shared" si="8"/>
        <v>53.7</v>
      </c>
      <c r="BX6" s="35">
        <f t="shared" si="8"/>
        <v>61.54</v>
      </c>
      <c r="BY6" s="35">
        <f t="shared" si="8"/>
        <v>63.97</v>
      </c>
      <c r="BZ6" s="35">
        <f t="shared" si="8"/>
        <v>59.67</v>
      </c>
      <c r="CA6" s="34" t="str">
        <f>IF(CA7="","",IF(CA7="-","【-】","【"&amp;SUBSTITUTE(TEXT(CA7,"#,##0.00"),"-","△")&amp;"】"))</f>
        <v>【74.17】</v>
      </c>
      <c r="CB6" s="35">
        <f>IF(CB7="",NA(),CB7)</f>
        <v>549.36</v>
      </c>
      <c r="CC6" s="35">
        <f t="shared" ref="CC6:CK6" si="9">IF(CC7="",NA(),CC7)</f>
        <v>510.85</v>
      </c>
      <c r="CD6" s="35">
        <f t="shared" si="9"/>
        <v>432.83</v>
      </c>
      <c r="CE6" s="35">
        <f t="shared" si="9"/>
        <v>479.59</v>
      </c>
      <c r="CF6" s="35">
        <f t="shared" si="9"/>
        <v>540.59</v>
      </c>
      <c r="CG6" s="35">
        <f t="shared" si="9"/>
        <v>332.02</v>
      </c>
      <c r="CH6" s="35">
        <f t="shared" si="9"/>
        <v>300.35000000000002</v>
      </c>
      <c r="CI6" s="35">
        <f t="shared" si="9"/>
        <v>267.86</v>
      </c>
      <c r="CJ6" s="35">
        <f t="shared" si="9"/>
        <v>256.82</v>
      </c>
      <c r="CK6" s="35">
        <f t="shared" si="9"/>
        <v>270.60000000000002</v>
      </c>
      <c r="CL6" s="34" t="str">
        <f>IF(CL7="","",IF(CL7="-","【-】","【"&amp;SUBSTITUTE(TEXT(CL7,"#,##0.00"),"-","△")&amp;"】"))</f>
        <v>【218.56】</v>
      </c>
      <c r="CM6" s="35">
        <f>IF(CM7="",NA(),CM7)</f>
        <v>22.27</v>
      </c>
      <c r="CN6" s="35">
        <f t="shared" ref="CN6:CV6" si="10">IF(CN7="",NA(),CN7)</f>
        <v>22.4</v>
      </c>
      <c r="CO6" s="35">
        <f t="shared" si="10"/>
        <v>21.07</v>
      </c>
      <c r="CP6" s="35">
        <f t="shared" si="10"/>
        <v>21.07</v>
      </c>
      <c r="CQ6" s="35">
        <f t="shared" si="10"/>
        <v>20.93</v>
      </c>
      <c r="CR6" s="35">
        <f t="shared" si="10"/>
        <v>36.65</v>
      </c>
      <c r="CS6" s="35">
        <f t="shared" si="10"/>
        <v>37.72</v>
      </c>
      <c r="CT6" s="35">
        <f t="shared" si="10"/>
        <v>37.08</v>
      </c>
      <c r="CU6" s="35">
        <f t="shared" si="10"/>
        <v>37.46</v>
      </c>
      <c r="CV6" s="35">
        <f t="shared" si="10"/>
        <v>37.65</v>
      </c>
      <c r="CW6" s="34" t="str">
        <f>IF(CW7="","",IF(CW7="-","【-】","【"&amp;SUBSTITUTE(TEXT(CW7,"#,##0.00"),"-","△")&amp;"】"))</f>
        <v>【42.86】</v>
      </c>
      <c r="CX6" s="35">
        <f>IF(CX7="",NA(),CX7)</f>
        <v>66.959999999999994</v>
      </c>
      <c r="CY6" s="35">
        <f t="shared" ref="CY6:DG6" si="11">IF(CY7="",NA(),CY7)</f>
        <v>69.31</v>
      </c>
      <c r="CZ6" s="35">
        <f t="shared" si="11"/>
        <v>70.430000000000007</v>
      </c>
      <c r="DA6" s="35">
        <f t="shared" si="11"/>
        <v>70.52</v>
      </c>
      <c r="DB6" s="35">
        <f t="shared" si="11"/>
        <v>71.819999999999993</v>
      </c>
      <c r="DC6" s="35">
        <f t="shared" si="11"/>
        <v>68.83</v>
      </c>
      <c r="DD6" s="35">
        <f t="shared" si="11"/>
        <v>68.459999999999994</v>
      </c>
      <c r="DE6" s="35">
        <f t="shared" si="11"/>
        <v>67.22</v>
      </c>
      <c r="DF6" s="35">
        <f t="shared" si="11"/>
        <v>67.459999999999994</v>
      </c>
      <c r="DG6" s="35">
        <f t="shared" si="11"/>
        <v>67.37</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0.13</v>
      </c>
      <c r="EL6" s="35">
        <f t="shared" si="14"/>
        <v>0.13</v>
      </c>
      <c r="EM6" s="35">
        <f t="shared" si="14"/>
        <v>0.09</v>
      </c>
      <c r="EN6" s="35">
        <f t="shared" si="14"/>
        <v>0.06</v>
      </c>
      <c r="EO6" s="34" t="str">
        <f>IF(EO7="","",IF(EO7="-","【-】","【"&amp;SUBSTITUTE(TEXT(EO7,"#,##0.00"),"-","△")&amp;"】"))</f>
        <v>【0.28】</v>
      </c>
    </row>
    <row r="7" spans="1:145" s="36" customFormat="1" x14ac:dyDescent="0.15">
      <c r="A7" s="28"/>
      <c r="B7" s="37">
        <v>2019</v>
      </c>
      <c r="C7" s="37">
        <v>322075</v>
      </c>
      <c r="D7" s="37">
        <v>47</v>
      </c>
      <c r="E7" s="37">
        <v>17</v>
      </c>
      <c r="F7" s="37">
        <v>4</v>
      </c>
      <c r="G7" s="37">
        <v>0</v>
      </c>
      <c r="H7" s="37" t="s">
        <v>98</v>
      </c>
      <c r="I7" s="37" t="s">
        <v>99</v>
      </c>
      <c r="J7" s="37" t="s">
        <v>100</v>
      </c>
      <c r="K7" s="37" t="s">
        <v>101</v>
      </c>
      <c r="L7" s="37" t="s">
        <v>102</v>
      </c>
      <c r="M7" s="37" t="s">
        <v>103</v>
      </c>
      <c r="N7" s="38" t="s">
        <v>104</v>
      </c>
      <c r="O7" s="38" t="s">
        <v>105</v>
      </c>
      <c r="P7" s="38">
        <v>3.11</v>
      </c>
      <c r="Q7" s="38">
        <v>113.51</v>
      </c>
      <c r="R7" s="38">
        <v>3744</v>
      </c>
      <c r="S7" s="38">
        <v>23442</v>
      </c>
      <c r="T7" s="38">
        <v>268.24</v>
      </c>
      <c r="U7" s="38">
        <v>87.39</v>
      </c>
      <c r="V7" s="38">
        <v>724</v>
      </c>
      <c r="W7" s="38">
        <v>0.31</v>
      </c>
      <c r="X7" s="38">
        <v>2335.48</v>
      </c>
      <c r="Y7" s="38">
        <v>139.27000000000001</v>
      </c>
      <c r="Z7" s="38">
        <v>100.02</v>
      </c>
      <c r="AA7" s="38">
        <v>103.97</v>
      </c>
      <c r="AB7" s="38">
        <v>108.21</v>
      </c>
      <c r="AC7" s="38">
        <v>104.67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1673.47</v>
      </c>
      <c r="BL7" s="38">
        <v>1592.72</v>
      </c>
      <c r="BM7" s="38">
        <v>1223.96</v>
      </c>
      <c r="BN7" s="38">
        <v>1269.1500000000001</v>
      </c>
      <c r="BO7" s="38">
        <v>1087.96</v>
      </c>
      <c r="BP7" s="38">
        <v>1218.7</v>
      </c>
      <c r="BQ7" s="38">
        <v>35.94</v>
      </c>
      <c r="BR7" s="38">
        <v>38.78</v>
      </c>
      <c r="BS7" s="38">
        <v>45.68</v>
      </c>
      <c r="BT7" s="38">
        <v>41.55</v>
      </c>
      <c r="BU7" s="38">
        <v>40.229999999999997</v>
      </c>
      <c r="BV7" s="38">
        <v>49.22</v>
      </c>
      <c r="BW7" s="38">
        <v>53.7</v>
      </c>
      <c r="BX7" s="38">
        <v>61.54</v>
      </c>
      <c r="BY7" s="38">
        <v>63.97</v>
      </c>
      <c r="BZ7" s="38">
        <v>59.67</v>
      </c>
      <c r="CA7" s="38">
        <v>74.17</v>
      </c>
      <c r="CB7" s="38">
        <v>549.36</v>
      </c>
      <c r="CC7" s="38">
        <v>510.85</v>
      </c>
      <c r="CD7" s="38">
        <v>432.83</v>
      </c>
      <c r="CE7" s="38">
        <v>479.59</v>
      </c>
      <c r="CF7" s="38">
        <v>540.59</v>
      </c>
      <c r="CG7" s="38">
        <v>332.02</v>
      </c>
      <c r="CH7" s="38">
        <v>300.35000000000002</v>
      </c>
      <c r="CI7" s="38">
        <v>267.86</v>
      </c>
      <c r="CJ7" s="38">
        <v>256.82</v>
      </c>
      <c r="CK7" s="38">
        <v>270.60000000000002</v>
      </c>
      <c r="CL7" s="38">
        <v>218.56</v>
      </c>
      <c r="CM7" s="38">
        <v>22.27</v>
      </c>
      <c r="CN7" s="38">
        <v>22.4</v>
      </c>
      <c r="CO7" s="38">
        <v>21.07</v>
      </c>
      <c r="CP7" s="38">
        <v>21.07</v>
      </c>
      <c r="CQ7" s="38">
        <v>20.93</v>
      </c>
      <c r="CR7" s="38">
        <v>36.65</v>
      </c>
      <c r="CS7" s="38">
        <v>37.72</v>
      </c>
      <c r="CT7" s="38">
        <v>37.08</v>
      </c>
      <c r="CU7" s="38">
        <v>37.46</v>
      </c>
      <c r="CV7" s="38">
        <v>37.65</v>
      </c>
      <c r="CW7" s="38">
        <v>42.86</v>
      </c>
      <c r="CX7" s="38">
        <v>66.959999999999994</v>
      </c>
      <c r="CY7" s="38">
        <v>69.31</v>
      </c>
      <c r="CZ7" s="38">
        <v>70.430000000000007</v>
      </c>
      <c r="DA7" s="38">
        <v>70.52</v>
      </c>
      <c r="DB7" s="38">
        <v>71.819999999999993</v>
      </c>
      <c r="DC7" s="38">
        <v>68.83</v>
      </c>
      <c r="DD7" s="38">
        <v>68.459999999999994</v>
      </c>
      <c r="DE7" s="38">
        <v>67.22</v>
      </c>
      <c r="DF7" s="38">
        <v>67.459999999999994</v>
      </c>
      <c r="DG7" s="38">
        <v>67.37</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0.13</v>
      </c>
      <c r="EL7" s="38">
        <v>0.13</v>
      </c>
      <c r="EM7" s="38">
        <v>0.09</v>
      </c>
      <c r="EN7" s="38">
        <v>0.06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2021-02-18T08:39:21Z</cp:lastPrinted>
  <dcterms:created xsi:type="dcterms:W3CDTF">2020-12-04T02:56:47Z</dcterms:created>
  <dcterms:modified xsi:type="dcterms:W3CDTF">2021-02-18T08:39:23Z</dcterms:modified>
  <cp:category/>
</cp:coreProperties>
</file>