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10129経営比較分析表（R01決算）\提出分\"/>
    </mc:Choice>
  </mc:AlternateContent>
  <workbookProtection workbookAlgorithmName="SHA-512" workbookHashValue="t1ASRAknoYD2oQdmnWTNYgl5EgoY1YxuchngawzfTGWBrPDf1bPoZUdZBJZX3Ri6DyctVzUnoUvgQuP+Z7lv7g==" workbookSaltValue="1fq/g3rY7XjIx1qyM7hk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<sst xmlns="http://schemas.openxmlformats.org/spreadsheetml/2006/main" count="247" uniqueCount="120">
  <si>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</si>
  <si>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</si>
  <si>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</si>
  <si>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</si>
  <si>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</si>
  <si>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</si>
  <si>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</si>
  <si>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</si>
  <si>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</si>
  <si>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</si>
  <si>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</si>
  <si>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</si>
  <si>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</si>
  <si>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</si>
  <si>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</si>
  <si>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</si>
  <si>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</si>
  <si>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</si>
  <si>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</si>
  <si>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</si>
  <si>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</si>
  <si>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</si>
  <si>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</si>
  <si>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</si>
  <si>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</si>
  <si>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</si>
  <si>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</si>
  <si>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</si>
  <si>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</si>
  <si>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</si>
  <si>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</si>
  <si>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</si>
  <si>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</si>
  <si>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</si>
  <si>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</si>
  <si>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</si>
  <si>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</si>
  <si>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</si>
  <si>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</si>
  <si>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</si>
  <si>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</si>
  <si>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</si>
  <si>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</si>
  <si>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</si>
  <si>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</si>
  <si>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</si>
  <si>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</si>
  <si>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</si>
  <si>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</si>
  <si>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</si>
  <si>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</si>
  <si>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</si>
  <si>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</si>
  <si>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</si>
  <si>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</si>
  <si>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</si>
  <si>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</si>
  <si>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</si>
  <si>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</si>
  <si>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</si>
  <si>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</si>
  <si>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</si>
  <si>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</si>
  <si>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</si>
  <si>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</si>
  <si>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</si>
  <si>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</si>
  <si>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</si>
  <si>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</si>
  <si>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</si>
  <si>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</si>
  <si>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</si>
  <si>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</si>
  <si>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</si>
  <si>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</si>
  <si>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</si>
  <si>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</si>
  <si>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</si>
  <si>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</si>
  <si>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</si>
  <si>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</si>
  <si>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</si>
  <si>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</si>
  <si>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</si>
  <si>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</si>
  <si>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</si>
  <si>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</si>
  <si>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</si>
  <si>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</si>
  <si>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</si>
  <si>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</si>
  <si>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</si>
  <si>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</si>
  <si>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</si>
  <si>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</si>
  <si>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</si>
  <si>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</si>
  <si>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</si>
  <si>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</si>
  <si>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</si>
  <si>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</si>
  <si>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</si>
  <si>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</si>
  <si>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</si>
  <si>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</si>
  <si>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</si>
  <si>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</si>
  <si>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</si>
  <si>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</si>
  <si>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</si>
  <si>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</si>
  <si>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</si>
  <si>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</si>
  <si>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</si>
  <si>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</si>
  <si>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</si>
  <si>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</si>
  <si>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、上昇傾向にあり100％に近づいているが、これは一般会計からの繰入金の増加によるものであり、経費回収率の低さから見て分かるように、使用料収入で汚水処理費用が賄えていない状況にある。
・予算に占める企業債償還の割合が大きく、自主財源のみでは経営が成り立たず、一般会計からの繰入金に頼らざるをえない状況にある。
・事業継続中であり、毎年度浄化槽を新規設置しているため、企業債残高は今後も増加していくことが考えられる。このため、経費回収率も全国平均を若干下回っている。
・施設利用率が全国平均を下回っているのは、浄化槽区域において少子高齢化が急速に進展しているためである。</t>
    <phoneticPr fontId="4"/>
  </si>
  <si>
    <t>・事業開始が平成15年度であり、比較的新しい浄化槽が多いため、法定耐用年数を迎えるまで間があるが、将来的にわたって改修計画の検討をしていく必要がある。
・浄化槽ブロワの故障が年々増加しており、修繕費が増加傾向にあるため、対応策の検討が必要である。</t>
    <rPh sb="38" eb="39">
      <t>ムカ</t>
    </rPh>
    <phoneticPr fontId="4"/>
  </si>
  <si>
    <t>・設置基数の増加により、使用料収入が増加しているものの、汚水処理費用を賄うほどにはなく、維持管理費の節減や料金体系の見直しにより、経営の健全化を図っていく必要がある。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</si>
</sst>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2-460C-A8EA-FBED861A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2-460C-A8EA-FBED861A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47.37</c:v>
                </c:pt>
                <c:pt idx="1">
                  <c:v>46.9</c:v>
                </c:pt>
                <c:pt idx="2">
                  <c:v>46.04</c:v>
                </c:pt>
                <c:pt idx="3">
                  <c:v>46.02</c:v>
                </c:pt>
                <c:pt idx="4">
                  <c:v>45.07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D-4A75-9781-4EDB263A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D-4A75-9781-4EDB263A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3-4335-A00F-4E02B685A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3-4335-A00F-4E02B685A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79.75</c:v>
                </c:pt>
                <c:pt idx="1">
                  <c:v>91.81</c:v>
                </c:pt>
                <c:pt idx="2">
                  <c:v>94.11</c:v>
                </c:pt>
                <c:pt idx="3">
                  <c:v>95.44</c:v>
                </c:pt>
                <c:pt idx="4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7-49C0-9710-2660E051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7-49C0-9710-2660E051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3-499A-BECA-A04A6D8E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3-499A-BECA-A04A6D8E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E-4F34-A68F-DBCEEFB4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E-4F34-A68F-DBCEEFB48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B-4934-83DA-404633F9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B-4934-83DA-404633F9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9-49FB-B4BE-4D5356019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9-49FB-B4BE-4D5356019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853.88</c:v>
                </c:pt>
                <c:pt idx="1">
                  <c:v>876.14</c:v>
                </c:pt>
                <c:pt idx="2">
                  <c:v>749.44</c:v>
                </c:pt>
                <c:pt idx="3">
                  <c:v>679.85</c:v>
                </c:pt>
                <c:pt idx="4">
                  <c:v>573.46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B-4940-9645-B5FB366C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B-4940-9645-B5FB366C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49.17</c:v>
                </c:pt>
                <c:pt idx="1">
                  <c:v>60.32</c:v>
                </c:pt>
                <c:pt idx="2">
                  <c:v>58.9</c:v>
                </c:pt>
                <c:pt idx="3">
                  <c:v>57.92</c:v>
                </c:pt>
                <c:pt idx="4">
                  <c:v>54.96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3-4288-B8E0-1002D8911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3-4288-B8E0-1002D8911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377.43</c:v>
                </c:pt>
                <c:pt idx="1">
                  <c:v>305.91000000000003</c:v>
                </c:pt>
                <c:pt idx="2">
                  <c:v>315.31</c:v>
                </c:pt>
                <c:pt idx="3">
                  <c:v>320.81</c:v>
                </c:pt>
                <c:pt idx="4">
                  <c:v>338.49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8-444C-A8A2-60EAD8C2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8-444C-A8A2-60EAD8C2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38354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91.12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7.77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2966</v>
      </c>
      <c r="AM10" s="69"/>
      <c r="AN10" s="69"/>
      <c r="AO10" s="69"/>
      <c r="AP10" s="69"/>
      <c r="AQ10" s="69"/>
      <c r="AR10" s="69"/>
      <c r="AS10" s="69"/>
      <c r="AT10" s="68">
        <f>データ!W6</f>
        <v>0.25</v>
      </c>
      <c r="AU10" s="68"/>
      <c r="AV10" s="68"/>
      <c r="AW10" s="68"/>
      <c r="AX10" s="68"/>
      <c r="AY10" s="68"/>
      <c r="AZ10" s="68"/>
      <c r="BA10" s="68"/>
      <c r="BB10" s="68">
        <f>データ!X6</f>
        <v>11864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44</v>
      </c>
      <c r="O86" s="26" t="str">
        <f>データ!EO6</f>
        <v>【-】</v>
      </c>
    </row>
  </sheetData>
  <sheetProtection algorithmName="SHA-512" hashValue="TVU23RBj6pUk+TYe//jHTXvnTf28grNO4/OoPNU79Egvf8OxQ/shVT3tiRY/Iz0kqKOJcZeB+VP/Ibhj9n9d6Q==" saltValue="wbvug1zlnKqDq0nV5XRB3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322067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7.77</v>
      </c>
      <c r="Q6" s="34">
        <f t="shared" si="3"/>
        <v>100</v>
      </c>
      <c r="R6" s="34">
        <f t="shared" si="3"/>
        <v>3503</v>
      </c>
      <c r="S6" s="34">
        <f t="shared" si="3"/>
        <v>38354</v>
      </c>
      <c r="T6" s="34">
        <f t="shared" si="3"/>
        <v>420.93</v>
      </c>
      <c r="U6" s="34">
        <f t="shared" si="3"/>
        <v>91.12</v>
      </c>
      <c r="V6" s="34">
        <f t="shared" si="3"/>
        <v>2966</v>
      </c>
      <c r="W6" s="34">
        <f t="shared" si="3"/>
        <v>0.25</v>
      </c>
      <c r="X6" s="34">
        <f t="shared" si="3"/>
        <v>11864</v>
      </c>
      <c r="Y6" s="35">
        <f>IF(Y7="",NA(),Y7)</f>
        <v>79.75</v>
      </c>
      <c r="Z6" s="35">
        <f t="shared" ref="Z6:AH6" si="4">IF(Z7="",NA(),Z7)</f>
        <v>91.81</v>
      </c>
      <c r="AA6" s="35">
        <f t="shared" si="4"/>
        <v>94.11</v>
      </c>
      <c r="AB6" s="35">
        <f t="shared" si="4"/>
        <v>95.44</v>
      </c>
      <c r="AC6" s="35">
        <f t="shared" si="4"/>
        <v>99.95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853.88</v>
      </c>
      <c r="BG6" s="35">
        <f t="shared" ref="BG6:BO6" si="7">IF(BG7="",NA(),BG7)</f>
        <v>876.14</v>
      </c>
      <c r="BH6" s="35">
        <f t="shared" si="7"/>
        <v>749.44</v>
      </c>
      <c r="BI6" s="35">
        <f t="shared" si="7"/>
        <v>679.85</v>
      </c>
      <c r="BJ6" s="35">
        <f t="shared" si="7"/>
        <v>573.46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49.17</v>
      </c>
      <c r="BR6" s="35">
        <f t="shared" ref="BR6:BZ6" si="8">IF(BR7="",NA(),BR7)</f>
        <v>60.32</v>
      </c>
      <c r="BS6" s="35">
        <f t="shared" si="8"/>
        <v>58.9</v>
      </c>
      <c r="BT6" s="35">
        <f t="shared" si="8"/>
        <v>57.92</v>
      </c>
      <c r="BU6" s="35">
        <f t="shared" si="8"/>
        <v>54.96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377.43</v>
      </c>
      <c r="CC6" s="35">
        <f t="shared" ref="CC6:CK6" si="9">IF(CC7="",NA(),CC7)</f>
        <v>305.91000000000003</v>
      </c>
      <c r="CD6" s="35">
        <f t="shared" si="9"/>
        <v>315.31</v>
      </c>
      <c r="CE6" s="35">
        <f t="shared" si="9"/>
        <v>320.81</v>
      </c>
      <c r="CF6" s="35">
        <f t="shared" si="9"/>
        <v>338.49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47.37</v>
      </c>
      <c r="CN6" s="35">
        <f t="shared" ref="CN6:CV6" si="10">IF(CN7="",NA(),CN7)</f>
        <v>46.9</v>
      </c>
      <c r="CO6" s="35">
        <f t="shared" si="10"/>
        <v>46.04</v>
      </c>
      <c r="CP6" s="35">
        <f t="shared" si="10"/>
        <v>46.02</v>
      </c>
      <c r="CQ6" s="35">
        <f t="shared" si="10"/>
        <v>45.07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322067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7.77</v>
      </c>
      <c r="Q7" s="38">
        <v>100</v>
      </c>
      <c r="R7" s="38">
        <v>3503</v>
      </c>
      <c r="S7" s="38">
        <v>38354</v>
      </c>
      <c r="T7" s="38">
        <v>420.93</v>
      </c>
      <c r="U7" s="38">
        <v>91.12</v>
      </c>
      <c r="V7" s="38">
        <v>2966</v>
      </c>
      <c r="W7" s="38">
        <v>0.25</v>
      </c>
      <c r="X7" s="38">
        <v>11864</v>
      </c>
      <c r="Y7" s="38">
        <v>79.75</v>
      </c>
      <c r="Z7" s="38">
        <v>91.81</v>
      </c>
      <c r="AA7" s="38">
        <v>94.11</v>
      </c>
      <c r="AB7" s="38">
        <v>95.44</v>
      </c>
      <c r="AC7" s="38">
        <v>99.95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853.88</v>
      </c>
      <c r="BG7" s="38">
        <v>876.14</v>
      </c>
      <c r="BH7" s="38">
        <v>749.44</v>
      </c>
      <c r="BI7" s="38">
        <v>679.85</v>
      </c>
      <c r="BJ7" s="38">
        <v>573.46</v>
      </c>
      <c r="BK7" s="38">
        <v>392.19</v>
      </c>
      <c r="BL7" s="38">
        <v>413.5</v>
      </c>
      <c r="BM7" s="38">
        <v>407.42</v>
      </c>
      <c r="BN7" s="38">
        <v>296.89</v>
      </c>
      <c r="BO7" s="38">
        <v>270.57</v>
      </c>
      <c r="BP7" s="38">
        <v>307.23</v>
      </c>
      <c r="BQ7" s="38">
        <v>49.17</v>
      </c>
      <c r="BR7" s="38">
        <v>60.32</v>
      </c>
      <c r="BS7" s="38">
        <v>58.9</v>
      </c>
      <c r="BT7" s="38">
        <v>57.92</v>
      </c>
      <c r="BU7" s="38">
        <v>54.96</v>
      </c>
      <c r="BV7" s="38">
        <v>57.03</v>
      </c>
      <c r="BW7" s="38">
        <v>55.84</v>
      </c>
      <c r="BX7" s="38">
        <v>57.08</v>
      </c>
      <c r="BY7" s="38">
        <v>63.06</v>
      </c>
      <c r="BZ7" s="38">
        <v>62.5</v>
      </c>
      <c r="CA7" s="38">
        <v>59.98</v>
      </c>
      <c r="CB7" s="38">
        <v>377.43</v>
      </c>
      <c r="CC7" s="38">
        <v>305.91000000000003</v>
      </c>
      <c r="CD7" s="38">
        <v>315.31</v>
      </c>
      <c r="CE7" s="38">
        <v>320.81</v>
      </c>
      <c r="CF7" s="38">
        <v>338.49</v>
      </c>
      <c r="CG7" s="38">
        <v>283.73</v>
      </c>
      <c r="CH7" s="38">
        <v>287.57</v>
      </c>
      <c r="CI7" s="38">
        <v>286.86</v>
      </c>
      <c r="CJ7" s="38">
        <v>264.77</v>
      </c>
      <c r="CK7" s="38">
        <v>269.33</v>
      </c>
      <c r="CL7" s="38">
        <v>272.98</v>
      </c>
      <c r="CM7" s="38">
        <v>47.37</v>
      </c>
      <c r="CN7" s="38">
        <v>46.9</v>
      </c>
      <c r="CO7" s="38">
        <v>46.04</v>
      </c>
      <c r="CP7" s="38">
        <v>46.02</v>
      </c>
      <c r="CQ7" s="38">
        <v>45.07</v>
      </c>
      <c r="CR7" s="38">
        <v>58.25</v>
      </c>
      <c r="CS7" s="38">
        <v>61.55</v>
      </c>
      <c r="CT7" s="38">
        <v>57.22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68.150000000000006</v>
      </c>
      <c r="DD7" s="38">
        <v>67.489999999999995</v>
      </c>
      <c r="DE7" s="38">
        <v>67.290000000000006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2020-12-04T03:18:00Z</dcterms:created>
  <dcterms:modified xsi:type="dcterms:W3CDTF">2021-01-22T07:01:16Z</dcterms:modified>
  <cp:category/>
</cp:coreProperties>
</file>